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120" activeTab="0"/>
  </bookViews>
  <sheets>
    <sheet name="2017 год" sheetId="1" r:id="rId1"/>
  </sheets>
  <definedNames/>
  <calcPr fullCalcOnLoad="1"/>
</workbook>
</file>

<file path=xl/sharedStrings.xml><?xml version="1.0" encoding="utf-8"?>
<sst xmlns="http://schemas.openxmlformats.org/spreadsheetml/2006/main" count="813" uniqueCount="348">
  <si>
    <t xml:space="preserve">  N   </t>
  </si>
  <si>
    <t xml:space="preserve"> Наименование ВЦП,      основного  мероприятия, контрольного события      программы      </t>
  </si>
  <si>
    <t>Статус контрольного события &lt;*&gt;</t>
  </si>
  <si>
    <t xml:space="preserve">Ожидаемый    результат   реализации   мероприятия </t>
  </si>
  <si>
    <t>Срок   начала реализации</t>
  </si>
  <si>
    <t>Срок  окончания  реализации (дата контрольного события)</t>
  </si>
  <si>
    <t xml:space="preserve">Объем ресурсного обеспечения,  тыс. руб. </t>
  </si>
  <si>
    <t xml:space="preserve">График реализации (месяц/квартал) </t>
  </si>
  <si>
    <t xml:space="preserve">  N + 1,    квартал  </t>
  </si>
  <si>
    <t xml:space="preserve">  N + 2,   квартал  </t>
  </si>
  <si>
    <t>Всего:</t>
  </si>
  <si>
    <t xml:space="preserve"> в том числе  </t>
  </si>
  <si>
    <t>Контрольное событие:</t>
  </si>
  <si>
    <t>ИТОГО по задаче 1</t>
  </si>
  <si>
    <t>ИТОГО по задаче 2</t>
  </si>
  <si>
    <t>ИТОГО по задаче 3</t>
  </si>
  <si>
    <t>ИТОГО по задаче 4</t>
  </si>
  <si>
    <t>Задача 1: Повышение доступности и качества образовательных услуг, эффективности работы дошкольного, общего и дополнительного образования</t>
  </si>
  <si>
    <t>Основное мероприятие 1.1. Строительство и реконструкция образовательных организаций дошкольного и общего образования</t>
  </si>
  <si>
    <t>Основное мероприятие 1.2. Приведение существующих зданий образовательных организаций в соответствие с нормами противопожарного и санитарного законодательства путем проведения капитальных и текущих ремонтов</t>
  </si>
  <si>
    <t>Основное мероприятие 1.4. Оказание муниципальных услуг (выполнение работ) образовательными организациями дошкольного, общего и дополнительного образования</t>
  </si>
  <si>
    <t>Основное мероприятие 1.5. Развитие системы оценки качества общего образования</t>
  </si>
  <si>
    <t>Основное мероприятие 1.7. Организация питания обучающихся 1-4 классов в образовательных организациях, реализующих программу начального общего образования</t>
  </si>
  <si>
    <t>Задача 2: Обеспечение успешной социализации детей и молодежи в социуме</t>
  </si>
  <si>
    <t>Основное мероприятие 2.2. Привлечение несовершеннолетних, в том числе с девиантным поведением, во внеурочную деятельность на базе общеобразовательных организаций  и организаций дополнительного образования</t>
  </si>
  <si>
    <t>Проведение ремонтных работ в образовательных организациях и приобретение необходимого оборудования</t>
  </si>
  <si>
    <t>Основное мероприятие 2.5. Организация обучения граждан в муниципальных  общеобразовательных учреждениях начальным знаниям в области обороны и основам военной службы, учебно-полевых сборов.</t>
  </si>
  <si>
    <t>Задача 3: Обеспечение оздоровления и отдыха детей, содействие трудоустройству подростков в каникулярное время</t>
  </si>
  <si>
    <t xml:space="preserve">Основное мероприятие 3.1. Обеспечение оздоровления и  отдыха   детей </t>
  </si>
  <si>
    <t>Основное мероприятие 3.2. Содействие подросткам в трудоустройстве и проявлении своей активности в общественной жизни в период каникул</t>
  </si>
  <si>
    <t>Контрольное событие: ввод в эксплуатацию зданий образования</t>
  </si>
  <si>
    <t xml:space="preserve">Ответственное структурное подразделение ОМСУ, ответственное лцо     </t>
  </si>
  <si>
    <t>Ввод __ мест для размещения детей в ДОУ</t>
  </si>
  <si>
    <t>Основное мероприятие 1.3. Укрепление материально-технической базы организаций дошкольного, общего и дополнительного образования, в том числе в целях повышения энергоэффективности и доступности образования</t>
  </si>
  <si>
    <t>Задача 4: Обеспечение условий для реализации муниципальной программы «Развитие образования»</t>
  </si>
  <si>
    <t>Капитальный ремонт второго корпуса детского сада</t>
  </si>
  <si>
    <t>Капитальный ремонт здания детского сада в п.Позтыкерес</t>
  </si>
  <si>
    <t>Капитальный ремонт комуникаций и групповой ячейки здания детского сада</t>
  </si>
  <si>
    <t>Повышение уровня обеспеченности объектами дошкольного и общего образования, соответствующих современным требованиям</t>
  </si>
  <si>
    <t>Повышение количества образовательных организаций, соответствующих требованиям норм противопожарного и санитарного законодательства</t>
  </si>
  <si>
    <t>Рост удовлетворенности населения качеством образования от общего числа опрошенных родителей, дети которых посещают образовательные организации</t>
  </si>
  <si>
    <t xml:space="preserve">Обеспечение права на получение качественного, общедоступного дошкольного, общего и дополнительного образования </t>
  </si>
  <si>
    <t>Повышение профессионального уровня руководящих и педагогических работников образовательных организаций</t>
  </si>
  <si>
    <t>Обеспечение поддержки талантливых и одарённых детей</t>
  </si>
  <si>
    <t>Популяризация военной службы в молодежной среде</t>
  </si>
  <si>
    <t>Выделение путевок для детей на условиях софинансирования.</t>
  </si>
  <si>
    <t>Обеспечение выполнения задач и достижение предусмотренных Программой показателей (целевых индикаторов). Повышение эффективности реализации Программы</t>
  </si>
  <si>
    <t>-//-</t>
  </si>
  <si>
    <t>Повышение количества образовательных организаций, соответствующих требованиям норм противопожарного законодательства</t>
  </si>
  <si>
    <t>ВСЕГО по программе</t>
  </si>
  <si>
    <t>Трудоустроено__ количество человек</t>
  </si>
  <si>
    <t>Предоставлено путевок в ДОЛ___ штук</t>
  </si>
  <si>
    <t>Увеличение количества граждан, принявших участие в пятидневных учебно-полевых сборах в рамках подготовки по основам военной службы для обучающихся 10 классов общеобразовательных организаций МР «Корткеросский»</t>
  </si>
  <si>
    <t>Доля педагогических работников принявших участие в общей численности</t>
  </si>
  <si>
    <t>V</t>
  </si>
  <si>
    <t>Контрольное событие: начало функционирования после капитального ремонта</t>
  </si>
  <si>
    <t>Администрация муниципального района "Корткеросский"</t>
  </si>
  <si>
    <t xml:space="preserve">Ответственный главный распорядитель бюджетных средств ОМСУ </t>
  </si>
  <si>
    <t>Управление образованием администрации муниципальног района "Корткеросский"</t>
  </si>
  <si>
    <t xml:space="preserve">Основное мероприятие 1.9. Предоставление компенсация  родителям (законным представителям)  платы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</si>
  <si>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 Капитальный ремонт здания детского сада МОУ «Сторожевская СОШ»</t>
  </si>
  <si>
    <t>Мероприятие 4.1. Руководство и управление в сфере установленных функций органов местного самоуправления МО МР «Корткеросский» (центральный аппарат)</t>
  </si>
  <si>
    <t>Замене окон на энергосберегающие, утепление фасадов зданий, установка приборов учета тепловой энергии, переход на энергсберегающие ресурсы</t>
  </si>
  <si>
    <t xml:space="preserve">Проведение мероприятий по энергосбережению зданий образовательных организаций </t>
  </si>
  <si>
    <t>1.3.1.</t>
  </si>
  <si>
    <t>1.3.</t>
  </si>
  <si>
    <t>1.3.2.</t>
  </si>
  <si>
    <t>1.3.3.</t>
  </si>
  <si>
    <t>1.3.4.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</si>
  <si>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</si>
  <si>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Ремонт спортивных залов, перепрофилирование имеющихся аудиторий под спортивные залы для занятий физической культурой и спортом, оснащение общеобразовательных организаций сельской местности спортивным инвентарем и оборудованием, развитие школьных спортивных клубов в общеобразовательных организациях, строительство открытых плоскостных спортивных сооружений на территории общеобразовательных организаций сельской местности
</t>
  </si>
  <si>
    <t>1.4.</t>
  </si>
  <si>
    <t>1.4.1.</t>
  </si>
  <si>
    <t>1.4.2.</t>
  </si>
  <si>
    <t>1.4.4.</t>
  </si>
  <si>
    <t>1.5.</t>
  </si>
  <si>
    <t>1.6.</t>
  </si>
  <si>
    <t>1.6.1.</t>
  </si>
  <si>
    <t>1.5.1.</t>
  </si>
  <si>
    <t>(без финансирования)</t>
  </si>
  <si>
    <t>1.7.</t>
  </si>
  <si>
    <t>1.8.1.</t>
  </si>
  <si>
    <t>1.8.</t>
  </si>
  <si>
    <t>Повышение квалификации педагогических работников (без финансирования)</t>
  </si>
  <si>
    <t>1.8.2.</t>
  </si>
  <si>
    <t xml:space="preserve">Мероприятия по выявлению кадрового потенциала </t>
  </si>
  <si>
    <t>1.9.</t>
  </si>
  <si>
    <t xml:space="preserve">Сохранение и укрепление здоровья обучающихся, воспитанников путем оптимизации их питания в образовательных организациях </t>
  </si>
  <si>
    <t>Основное мероприятие 1.8. Развитие кадровых ресурсов системы образования</t>
  </si>
  <si>
    <t>2.1.</t>
  </si>
  <si>
    <t>2.2.</t>
  </si>
  <si>
    <t>без финансирования</t>
  </si>
  <si>
    <t>2.3.</t>
  </si>
  <si>
    <t>2.4.</t>
  </si>
  <si>
    <t>2.5.</t>
  </si>
  <si>
    <t>3.1.1.</t>
  </si>
  <si>
    <t>3.1.</t>
  </si>
  <si>
    <t>3.1.2.</t>
  </si>
  <si>
    <t>3.2.</t>
  </si>
  <si>
    <t>4.1.</t>
  </si>
  <si>
    <t>Мероприятие 4.2.: Обеспечение реализации основных мероприятий Программы</t>
  </si>
  <si>
    <t>4.2.</t>
  </si>
  <si>
    <t>1.1.1.</t>
  </si>
  <si>
    <t>1.1.2.</t>
  </si>
  <si>
    <t>1.1.3.</t>
  </si>
  <si>
    <t>Строительство объекта "Начальная школа-детского сада на 50 мест в с.Вомын Корткеросского района"</t>
  </si>
  <si>
    <t>Строительство объекта "Дошкольное образовательное учреждение на 50 мест в п.Визябож Корткеросского района"</t>
  </si>
  <si>
    <t>1.2.1.</t>
  </si>
  <si>
    <t>1.2.2.</t>
  </si>
  <si>
    <t>Выполнение мероприятий по устранению нарушений законодательства пожарной безопасности</t>
  </si>
  <si>
    <t>1.2.3.</t>
  </si>
  <si>
    <t xml:space="preserve">Выполнение мероприятий по устранению нарушений санитрного законодательства </t>
  </si>
  <si>
    <t>Повышение количества образовательных организаций, соответствующих требованиям норм санитарного законодательства</t>
  </si>
  <si>
    <t>Проведение конкурсов с предоставлением грантов, предоставление субсидии на иные цели для приобретения основных средств не вошедших в нормативы затрат на выполнение муниципального задания</t>
  </si>
  <si>
    <t>Создание доступных условий для инклюзивного обучения детей-инвалидов</t>
  </si>
  <si>
    <t>1.7.1.</t>
  </si>
  <si>
    <t>1.9.1.</t>
  </si>
  <si>
    <t>2.1.1.</t>
  </si>
  <si>
    <t>2.3.1.</t>
  </si>
  <si>
    <t>Проведение мероприятий в целях выявления талантливых (одарённых) детей и молодежи</t>
  </si>
  <si>
    <t>2.4.1.</t>
  </si>
  <si>
    <t>Организация и проведение мероприятий направленных на военно патиротическое воспитание молодежи допризывного возраста</t>
  </si>
  <si>
    <t>2.5.1.</t>
  </si>
  <si>
    <t>Организация  и проведение мероприятий направленных на обучение учащихся начальным знаниям в области гражданской обороны и основам военной службы, учебно-полевые сборы</t>
  </si>
  <si>
    <t>3.2.1.</t>
  </si>
  <si>
    <t>Трудоустройство подростков в каникулярный период</t>
  </si>
  <si>
    <t>4.1.1.</t>
  </si>
  <si>
    <t>4.2.1.</t>
  </si>
  <si>
    <t>Администрации муниципальног района "Корткеросский"</t>
  </si>
  <si>
    <t>поощрение талантливых детей и молодежи</t>
  </si>
  <si>
    <t>Организация горячего питания обучающихся 1-4 классов</t>
  </si>
  <si>
    <t>Строительство детского сада на 50 мест в с. Большелуг Корткеросского района</t>
  </si>
  <si>
    <t>Организация приобретения путевок и транспортных услуг для оздоровления и отдыха детей</t>
  </si>
  <si>
    <t>Увеличение до 80 % охвата детей, занятых внеурочной деятельностью, в том числе до 50 % детей с девиантным поведением</t>
  </si>
  <si>
    <t>Организация рабочих мест для подростков</t>
  </si>
  <si>
    <t>Проведено количество мероприятий</t>
  </si>
  <si>
    <r>
      <t xml:space="preserve">Повышение </t>
    </r>
    <r>
      <rPr>
        <b/>
        <sz val="8"/>
        <color indexed="8"/>
        <rFont val="Times New Roman"/>
        <family val="1"/>
      </rPr>
      <t>доли родителей воспользовавшихся правом на компенсацию платы за присмотр и уход за детьми, посещающих образовательные организации, реализующие образовательную программу дошкольного образования</t>
    </r>
  </si>
  <si>
    <t>Доля педагогических работников прошедниш повышение квалификации</t>
  </si>
  <si>
    <t>Управление образованием администрации муниципального района "Корткеросский"</t>
  </si>
  <si>
    <t>1.2.4.</t>
  </si>
  <si>
    <t>1.2.5.</t>
  </si>
  <si>
    <t>1.2.6.</t>
  </si>
  <si>
    <t>1.2.7.</t>
  </si>
  <si>
    <t>Текущий год</t>
  </si>
  <si>
    <t>,</t>
  </si>
  <si>
    <t>1.1.4.</t>
  </si>
  <si>
    <t xml:space="preserve">текущий  финансовый  год (N),    квартал  </t>
  </si>
  <si>
    <t>1.1.5.</t>
  </si>
  <si>
    <t>1.1.6.</t>
  </si>
  <si>
    <t>Первый    год планового периода</t>
  </si>
  <si>
    <t xml:space="preserve">Второй     год  планового периода </t>
  </si>
  <si>
    <r>
      <t>Ввод</t>
    </r>
    <r>
      <rPr>
        <b/>
        <u val="single"/>
        <sz val="8"/>
        <color indexed="8"/>
        <rFont val="Times New Roman"/>
        <family val="1"/>
      </rPr>
      <t xml:space="preserve"> 40</t>
    </r>
    <r>
      <rPr>
        <sz val="8"/>
        <color indexed="8"/>
        <rFont val="Times New Roman"/>
        <family val="1"/>
      </rPr>
      <t xml:space="preserve"> мест для размещения детей в ДОУ</t>
    </r>
  </si>
  <si>
    <t>Капитальный ремонт здания МДОУ «Нившерский детский сад №1»</t>
  </si>
  <si>
    <t xml:space="preserve"> Капитальный ремонт МДОУ «Детский сад № 1 с. Корткерос»</t>
  </si>
  <si>
    <t xml:space="preserve">Строительство нового здания детского сада в с. Богородск на 40 мест </t>
  </si>
  <si>
    <t xml:space="preserve">Строительство школы-комплекса в с. Мордино (школа на 180 мест и детский сад на 50 мест). </t>
  </si>
  <si>
    <t xml:space="preserve">Реконструкция здания детского сада в с.Додзь </t>
  </si>
  <si>
    <t>1.2.8.</t>
  </si>
  <si>
    <t xml:space="preserve"> Капитальный ремонт МОУ «СОШ»  с.Подъельск</t>
  </si>
  <si>
    <t xml:space="preserve"> Капитальный ремонт МОУ «ООШ" с.Визябож</t>
  </si>
  <si>
    <t>Капатальный ремонт здания и обшивка фасада</t>
  </si>
  <si>
    <t xml:space="preserve">Капитальный ремонт здания дошкольной группы </t>
  </si>
  <si>
    <t xml:space="preserve"> Укрепление материально-технической базы  образовательных организаций </t>
  </si>
  <si>
    <t>Мероприятия по организации питания 1-4 классов в муниципальных образовательных организациях Республики Коми реализующих образовательную программу начального общего образования</t>
  </si>
  <si>
    <t>Предоставление компенсация  родителям (законным представителям) 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</si>
  <si>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Организация и проведение многодневных походов</t>
  </si>
  <si>
    <t>3.1.3.</t>
  </si>
  <si>
    <t>Количество принявших участие</t>
  </si>
  <si>
    <t>Расходы на обеспечение деятельности в целях обеспечения выполнения функций органов местного самоуправления МО МР "Корткеросский"</t>
  </si>
  <si>
    <t>Расходы на выплату персоналу в целях обеспечения  функций органов местного самоуправления МО МР "Корткеросский"</t>
  </si>
  <si>
    <r>
      <t>Ввод</t>
    </r>
    <r>
      <rPr>
        <b/>
        <u val="single"/>
        <sz val="8"/>
        <color indexed="8"/>
        <rFont val="Times New Roman"/>
        <family val="1"/>
      </rPr>
      <t xml:space="preserve"> 50</t>
    </r>
    <r>
      <rPr>
        <sz val="8"/>
        <color indexed="8"/>
        <rFont val="Times New Roman"/>
        <family val="1"/>
      </rPr>
      <t xml:space="preserve"> мест для размещения детей в ДОУ</t>
    </r>
  </si>
  <si>
    <t>4.3.</t>
  </si>
  <si>
    <t>Основное мероприятие 4.3. Осуществление государственных полномочий Республики Коми по выплате ежемесячной денежной компенсации на оплату жилого помещения и коммунальных услуг, компенсации стоимости твердого топлива, приобретаемого в пределах норм, установленных для продажи населению на жилое помещение, и транспортных услуг для доставки этого твердого топлива, педагогическим работникам муниципальных образованиях</t>
  </si>
  <si>
    <t>Выполнения государственных полномочий по выплате ежемесячной денежной компенсации на оплату жилого помещения и коммунальных услуг, компенсации стоимости твердого топлива, приобретаемого в пределах норм, установленных для продажи</t>
  </si>
  <si>
    <t>4.3.1.</t>
  </si>
  <si>
    <t>Осуществление государственных полномочий Республики Коми по предоставлению мер социальной поддержки отдельных категорий граждан</t>
  </si>
  <si>
    <t xml:space="preserve"> Капитальный ремонт здания детского сада МОУ «ООШ» п.Намск</t>
  </si>
  <si>
    <t xml:space="preserve">Капитальный ремонт кровли </t>
  </si>
  <si>
    <t>1.4.3.</t>
  </si>
  <si>
    <t>1.4.5.</t>
  </si>
  <si>
    <t>1.4.6.</t>
  </si>
  <si>
    <t>1.4.7.</t>
  </si>
  <si>
    <t>1.4.8.</t>
  </si>
  <si>
    <t>1.4.9.</t>
  </si>
  <si>
    <t>1.4.10.</t>
  </si>
  <si>
    <t>Присмотр и уход детей-сирот и детей, оставшиеся без попечения родителей</t>
  </si>
  <si>
    <t>Присмотр и уход детей-инвалидов</t>
  </si>
  <si>
    <t>Присмотр и уход детей с туберкулезной интоксикацией</t>
  </si>
  <si>
    <t>Присмотр и уход физических лиц кроме получателей льгот</t>
  </si>
  <si>
    <t>Реализация основных общеобразовательных программ дошкольного образования до 3 лет</t>
  </si>
  <si>
    <t>Реализация основных общеобразовательных программ дошкольного образования от 3 лет до 8 лет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</si>
  <si>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</si>
  <si>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</si>
  <si>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</si>
  <si>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общеразвивающих программ</t>
  </si>
  <si>
    <t>Выполнение муниципальной услуги по реализация основных общеобразовательных программ среднего общего образования</t>
  </si>
  <si>
    <t>Выполнение муниципальной услуги по реализация дополнительных общеразвивающих программ</t>
  </si>
  <si>
    <t>Выполнение муниципальной услуги по реализация основных общеобразовательных программ начального общего образования</t>
  </si>
  <si>
    <t>Выполнение муниципальной услуги по реализация основных общеобразовательных программ основного общего образования</t>
  </si>
  <si>
    <t>Выполнение муниципальной услуги присмотр и уход детей-сирот и детей, оставшиеся без попечения родителей</t>
  </si>
  <si>
    <t>Выполнение муниципальной услуги присмотр и уход детей с туберкулезной интоксикацией</t>
  </si>
  <si>
    <t>Выполнение муниципальной услуги присмотр и уход физических лиц кроме получателей льгот</t>
  </si>
  <si>
    <t>Выполнение муниципальной услуги присмотр и уход детей-инвалидов</t>
  </si>
  <si>
    <t>Выполнение муниципальной услуги реализация основных общеобразовательных программ дошкольного образования до 3 лет</t>
  </si>
  <si>
    <t>Выполнение муниципальной услуги реализация основных общеобразовательных программ дошкольного образования от 3 лет до 8 лет</t>
  </si>
  <si>
    <t>1.3.5.</t>
  </si>
  <si>
    <t>Выполнение мероприятий по обустройству ограждений образовательных организаций МР "Корткеросский"</t>
  </si>
  <si>
    <t>Управление образованием администрации МР "Корткеросский"</t>
  </si>
  <si>
    <t>Обеспечение безопасности образовательных организаций</t>
  </si>
  <si>
    <t>1.3.6.</t>
  </si>
  <si>
    <t>Выполнение мероприятий по оснащению общеобразовательных организаций системами видеонаблюдения</t>
  </si>
  <si>
    <t>1.3.7.</t>
  </si>
  <si>
    <t>Выполнение мероприятий  по оснащению образовательных организаций системами  прямой передачи с игнала о пожаре</t>
  </si>
  <si>
    <t>обеспечение пожарной безопасности объектов образования</t>
  </si>
  <si>
    <t>Контрольное событие: количество образовательных организаций не имеющих предписаний 2019 год</t>
  </si>
  <si>
    <t>Контрольное событие: количество образовательных организаций, в которых провдены мероприятия по энергоэффективностив 2019 году</t>
  </si>
  <si>
    <t>Контрольное событие: предоставление грантов ___ организациям для укрепления материально-технической базы в 2019 году</t>
  </si>
  <si>
    <t xml:space="preserve">Контрольное событие: утверждены муниципальные задания на 2019 год </t>
  </si>
  <si>
    <t>Контрольное событие: утверждены муниципальные задания на 2019 год для 100% муниципальных организаций дошкольного образования</t>
  </si>
  <si>
    <t>Контрольное событие: утверждены муниципальные задания на 2019 год для 100% муниципальных организаций начального общего образования</t>
  </si>
  <si>
    <t>Контрольное событие: утверждены муниципальные задания на 2019 год для 100% муниципальных организаций основного общего образования</t>
  </si>
  <si>
    <t>Контрольное событие: утверждены муниципальные задания на 2019 год для 100% муниципальных организаций среднего общего образования</t>
  </si>
  <si>
    <t>Контрольное событие: утверждены муниципальные задания на 2019 год для 100% муниципальных организаций дополнительного образования</t>
  </si>
  <si>
    <t>Контрольное событие: ___ % обучающихся 1-4 классов охвачены горячим питанием в 2019 году</t>
  </si>
  <si>
    <t>Контрольное событие: ____ педагогов повысивших квалификацию в 2019 году</t>
  </si>
  <si>
    <t>Контрольное событие: ____ педагогов получивших гранты 2019 год</t>
  </si>
  <si>
    <t>Контрольное событие: ___ % родителей воспользовались компенсацией платы за присмотр и уход 2019 год</t>
  </si>
  <si>
    <t>Контрольное событие: ____ детей, принявших участие 2019 год</t>
  </si>
  <si>
    <t>Контрольное событие: количество детей, принявших участие 2019 год</t>
  </si>
  <si>
    <t>Контрольное событие: ____ детей, принявших участие в 2019 году</t>
  </si>
  <si>
    <t>Контрольное событие: ____ детей, охваченных отдыхом и оздоровлением в 2019 году</t>
  </si>
  <si>
    <t>Контрольное событие: количество трудоустроенных детей в 2019 году</t>
  </si>
  <si>
    <t>Контрольное событие: обеспечено бесперебойное финансирование деятельности Управления образования 2019 год</t>
  </si>
  <si>
    <t>Контрольное событие: количество отдельных категорий граждан, получивших социальную поддержку из числа обратившихся и имеющих право на получение данной поддержки в 2019 году</t>
  </si>
  <si>
    <t xml:space="preserve"> Капитальный ремонт здания детского сада МДОУ "Детский сад" п.Аджером</t>
  </si>
  <si>
    <t>Мероприятия в рамках реализации проекта "Народный бюджет"</t>
  </si>
  <si>
    <t>Участие в проекте с целью получения субсидии на иные цели на благоустройство территорий, ремонт зданий образовательных организаций, приобретение учебного и учебно-лабораторного оборудования, спртивного инвентаря, развитие дополнительного образования</t>
  </si>
  <si>
    <t>Контрольное событие: предоставление субсидии ___ организациям  в 2019 году</t>
  </si>
  <si>
    <t>1.3.8.</t>
  </si>
  <si>
    <t>Организация детских оздоровительных лагерей с дневным пребыванием и лагерей труда и отдыха на базе образовательных организаций</t>
  </si>
  <si>
    <t>Управление образованием Ярцева Н.В.</t>
  </si>
  <si>
    <t xml:space="preserve">Приложение 2                                                            к Постановлению администрации муниципального района "Корткеросский" от 24 декабря 2013 №  2634   </t>
  </si>
  <si>
    <r>
      <t xml:space="preserve">Ввод </t>
    </r>
    <r>
      <rPr>
        <b/>
        <u val="single"/>
        <sz val="8"/>
        <color indexed="8"/>
        <rFont val="Times New Roman"/>
        <family val="1"/>
      </rPr>
      <t>50</t>
    </r>
    <r>
      <rPr>
        <sz val="8"/>
        <color indexed="8"/>
        <rFont val="Times New Roman"/>
        <family val="1"/>
      </rPr>
      <t xml:space="preserve"> мест для размещения детей в ДОУ</t>
    </r>
  </si>
  <si>
    <r>
      <t xml:space="preserve">Ввод </t>
    </r>
    <r>
      <rPr>
        <b/>
        <u val="single"/>
        <sz val="8"/>
        <color indexed="8"/>
        <rFont val="Times New Roman"/>
        <family val="1"/>
      </rPr>
      <t>15</t>
    </r>
    <r>
      <rPr>
        <sz val="8"/>
        <color indexed="8"/>
        <rFont val="Times New Roman"/>
        <family val="1"/>
      </rPr>
      <t xml:space="preserve"> мест для размещения детей в ДОУ</t>
    </r>
  </si>
  <si>
    <t>Контрольное событие: количество образовательных организаций не имеющих предписаний 2020 год</t>
  </si>
  <si>
    <t>Контрольное событие: количество образовательных организаций, в которых провдены мероприятия по энергоэффективностив 2020 году</t>
  </si>
  <si>
    <t>Контрольное событие: В ___ образовательных организациях созданы условия для обеспечения безопасности функционирования образовательных организацийв 2019 году</t>
  </si>
  <si>
    <t>Контрольное событие: В ____ образовательных организациях созданы условия  по пожарной безопасности в 2019 г.</t>
  </si>
  <si>
    <t>Контрольное событие: предоставление субсидии ___ организациям  в 2020 году</t>
  </si>
  <si>
    <t xml:space="preserve">Контрольное событие: утверждены муниципальные задания на 2020 год </t>
  </si>
  <si>
    <t>Контрольное событие: утверждены муниципальные задания на 2020 год для 100% муниципальных организаций дошкольного образования</t>
  </si>
  <si>
    <t>Контрольное событие: утверждены муниципальные задания на 2020 год для 100% муниципальных организаций начального общего образования</t>
  </si>
  <si>
    <t>Контрольное событие: утверждены муниципальные задания на 2020 год для 100% муниципальных организаций основного общего образования</t>
  </si>
  <si>
    <t>Контрольное событие: утверждены муниципальные задания на 2020 год для 100% муниципальных организаций среднего общего образования</t>
  </si>
  <si>
    <t>Контрольное событие: утверждены муниципальные задания на 2020 год для 100% муниципальных организаций дополнительного образования</t>
  </si>
  <si>
    <t>Контрольное событие: ___ % обучающихся 1-4 классов охвачены горячим питанием в 2020 году</t>
  </si>
  <si>
    <t>Контрольное событие: ____ педагогов повысивших квалификацию в 2020 году</t>
  </si>
  <si>
    <t>Контрольное событие: ____ педагогов получивших гранты 2020 год</t>
  </si>
  <si>
    <t>Контрольное событие: ___ % родителей воспользовались компенсацией платы за присмотр и уход 2020 год</t>
  </si>
  <si>
    <t>Контрольное событие: ____ детей, принявших участие 2020 год</t>
  </si>
  <si>
    <t>Контрольное событие: количество детей, принявших участие 2020 год</t>
  </si>
  <si>
    <t>Контрольное событие: ____ детей, принявших участие в 2020 году</t>
  </si>
  <si>
    <t>Контрольное событие: ____ детей, охваченных отдыхом и оздоровлением в 2020 году</t>
  </si>
  <si>
    <t>Контрольное событие: количество трудоустроенных детей в 2020 году</t>
  </si>
  <si>
    <t>Контрольное событие: обеспечено бесперебойное финансирование деятельности Управления образования 2020 год</t>
  </si>
  <si>
    <t>Контрольное событие: количество отдельных категорий граждан, получивших социальную поддержку из числа обратившихся и имеющих право на получение данной поддержки в 2020 году</t>
  </si>
  <si>
    <t>План мероприятий по реализации муниципальной программы муниципального образования муниципального района «Корткеросский» «Развитие образования» на 2018 год и плановый период 2019-2020 годов</t>
  </si>
  <si>
    <t>Объем ресурсного обеспечения,  тыс. руб.</t>
  </si>
  <si>
    <t>МБ</t>
  </si>
  <si>
    <t>ВнеБ</t>
  </si>
  <si>
    <t>РБ</t>
  </si>
  <si>
    <t>ФБ</t>
  </si>
  <si>
    <t>Контрольное событие: количество образовательных организаций не имеющих предписаний 2021 год</t>
  </si>
  <si>
    <t>Контрольное событие: количество образовательных организаций, в которых провдены мероприятия по энергоэффективностив 2021 году</t>
  </si>
  <si>
    <t>Контрольное событие: предоставление грантов ___ организациям для укрепления материально-технической базы в 2020 году</t>
  </si>
  <si>
    <t>Контрольное событие: предоставление грантов ___ организациям для укрепления материально-технической базы в 2021году</t>
  </si>
  <si>
    <r>
      <t xml:space="preserve">Контрольное событие: В </t>
    </r>
    <r>
      <rPr>
        <b/>
        <u val="single"/>
        <sz val="10"/>
        <color indexed="30"/>
        <rFont val="Times New Roman"/>
        <family val="1"/>
      </rPr>
      <t>1</t>
    </r>
    <r>
      <rPr>
        <sz val="10"/>
        <color indexed="30"/>
        <rFont val="Times New Roman"/>
        <family val="1"/>
      </rPr>
      <t xml:space="preserve"> образовательной организации созданы условия для инклюзивного обучения детей инвалидов  в 2019 году</t>
    </r>
  </si>
  <si>
    <r>
      <t xml:space="preserve">Контрольное событие: В </t>
    </r>
    <r>
      <rPr>
        <b/>
        <u val="single"/>
        <sz val="10"/>
        <color indexed="30"/>
        <rFont val="Times New Roman"/>
        <family val="1"/>
      </rPr>
      <t>1</t>
    </r>
    <r>
      <rPr>
        <sz val="10"/>
        <color indexed="30"/>
        <rFont val="Times New Roman"/>
        <family val="1"/>
      </rPr>
      <t xml:space="preserve"> образовательной организации созданы условия для инклюзивного обучения детей инвалидов  в 2020 году</t>
    </r>
  </si>
  <si>
    <r>
      <t xml:space="preserve">Контрольное событие: В </t>
    </r>
    <r>
      <rPr>
        <b/>
        <u val="single"/>
        <sz val="10"/>
        <color indexed="30"/>
        <rFont val="Times New Roman"/>
        <family val="1"/>
      </rPr>
      <t>1</t>
    </r>
    <r>
      <rPr>
        <sz val="10"/>
        <color indexed="30"/>
        <rFont val="Times New Roman"/>
        <family val="1"/>
      </rPr>
      <t xml:space="preserve"> образовательной организации созданы условия для инклюзивного обучения детей инвалидов  в 2021 году</t>
    </r>
  </si>
  <si>
    <r>
      <t xml:space="preserve">Контрольное событие: В </t>
    </r>
    <r>
      <rPr>
        <b/>
        <u val="single"/>
        <sz val="10"/>
        <color indexed="30"/>
        <rFont val="Times New Roman"/>
        <family val="1"/>
      </rPr>
      <t xml:space="preserve">1 </t>
    </r>
    <r>
      <rPr>
        <sz val="10"/>
        <color indexed="30"/>
        <rFont val="Times New Roman"/>
        <family val="1"/>
      </rPr>
      <t>образовательной организации созданы условия для занятия физической культурой и спортом в 2019 году</t>
    </r>
  </si>
  <si>
    <r>
      <t xml:space="preserve">Контрольное событие: В </t>
    </r>
    <r>
      <rPr>
        <b/>
        <u val="single"/>
        <sz val="10"/>
        <color indexed="30"/>
        <rFont val="Times New Roman"/>
        <family val="1"/>
      </rPr>
      <t xml:space="preserve">1 </t>
    </r>
    <r>
      <rPr>
        <sz val="10"/>
        <color indexed="30"/>
        <rFont val="Times New Roman"/>
        <family val="1"/>
      </rPr>
      <t>образовательной организации созданы условия для занятия физической культурой и спортом в 2020 году</t>
    </r>
  </si>
  <si>
    <r>
      <t xml:space="preserve">Контрольное событие: В </t>
    </r>
    <r>
      <rPr>
        <b/>
        <u val="single"/>
        <sz val="10"/>
        <color indexed="30"/>
        <rFont val="Times New Roman"/>
        <family val="1"/>
      </rPr>
      <t xml:space="preserve">1 </t>
    </r>
    <r>
      <rPr>
        <sz val="10"/>
        <color indexed="30"/>
        <rFont val="Times New Roman"/>
        <family val="1"/>
      </rPr>
      <t>образовательной организации созданы условия для занятия физической культурой и спортом в 2021 году</t>
    </r>
  </si>
  <si>
    <t>Контрольное событие: В ___ образовательных организациях созданы условия для обеспечения безопасности функционирования образовательных организацийв 2020 году</t>
  </si>
  <si>
    <t>Контрольное событие: В ___ образовательных организациях созданы условия для обеспечения безопасности функционирования образовательных организацийв 2021 году</t>
  </si>
  <si>
    <t>Контрольное событие: В ____ образовательных организациях созданы условия для занятия физической культурой и спортом в 2019году</t>
  </si>
  <si>
    <t>Контрольное событие: В ____ образовательных организациях созданы условия для занятия физической культурой и спортом в 2020году</t>
  </si>
  <si>
    <t>Контрольное событие: В ____  образовательных организациях созданы условия для занятия физической культурой и спортом в 2021 году</t>
  </si>
  <si>
    <t>Контрольное событие: В ____ образовательных организациях созданы условия  по пожарной безопасности в 2020 г.</t>
  </si>
  <si>
    <t>Контрольное событие: В ____ образовательных организациях созданы условия  по пожарной безопасности в 2021 г.</t>
  </si>
  <si>
    <t>Контрольное событие: предоставление субсидии ___ организациям  в 2021 году</t>
  </si>
  <si>
    <t xml:space="preserve">Контрольное событие: утверждены муниципальные задания на 2021 год </t>
  </si>
  <si>
    <t xml:space="preserve">Контрольное событие: утверждены муниципальные задания на 2019год </t>
  </si>
  <si>
    <t>Контрольное событие: утверждены муниципальные задания на 2021 год для 100% муниципальных организаций дошкольного образования</t>
  </si>
  <si>
    <t>Контрольное событие: утверждены муниципальные задания на 2021год для 100% муниципальных организаций дошкольного образования</t>
  </si>
  <si>
    <t>Контрольное событие: утверждены муниципальные задания на 2021 год для 100% муниципальных организаций начального общего образования</t>
  </si>
  <si>
    <t>Контрольное событие: утверждены муниципальные задания на 2021 год для 100% муниципальных организаций основного общего образования</t>
  </si>
  <si>
    <t>Контрольное событие: утверждены муниципальные задания на 2021 год для 100% муниципальных организаций среднего общего образования</t>
  </si>
  <si>
    <t>Контрольное событие: утверждены муниципальные задания на 2021 год для 100% муниципальных организаций дополнительного образования</t>
  </si>
  <si>
    <t>Повышение качества образования, выраженное в повышении доли выпускников 9, 11(12) классов, получивших документ об уровне образовани. Обеспечение введения федеральных государственных образовательных стандартов нового поколения в организациях общего и дошкольного образования</t>
  </si>
  <si>
    <t>Основное мероприятие 1.6.     Участие в региональном проекте «Современная школа», обновление материально-технической базы для формирования у обучающихся современных технологических и гуманитарных навыков</t>
  </si>
  <si>
    <t>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 МР «Корткеросский»</t>
  </si>
  <si>
    <t>Закупка оборудования и услуги по доставке и наладке оборудования</t>
  </si>
  <si>
    <t>Контрольное событие: количество Центров в 2019 году</t>
  </si>
  <si>
    <t>Контрольное событие: количество Центров в 2020 году</t>
  </si>
  <si>
    <t>Контрольное событие: количество Центров в 2021 году</t>
  </si>
  <si>
    <t>Контрольное событие: ___ % обучающихся 1-4 классов охвачены горячим питанием в 2021 году</t>
  </si>
  <si>
    <t>Контрольное событие: ____ педагогов повысивших квалификацию в 2021 году</t>
  </si>
  <si>
    <t>Контрольное событие: ____ педагогов получивших гранты 2021 год</t>
  </si>
  <si>
    <t>Контрольное событие: ___ % родителей воспользовались компенсацией платы за присмотр и уход 2021 год</t>
  </si>
  <si>
    <r>
      <t xml:space="preserve">Основное мероприятие 2.1. Развитие образовательной среды в целях поддержки талантливых (одарённых) детей и </t>
    </r>
    <r>
      <rPr>
        <b/>
        <sz val="10"/>
        <color indexed="60"/>
        <rFont val="Times New Roman"/>
        <family val="1"/>
      </rPr>
      <t>молодежи</t>
    </r>
  </si>
  <si>
    <r>
      <t xml:space="preserve">Проведение мероприятий в целях поддержки талантливых (одарённых) детей и </t>
    </r>
    <r>
      <rPr>
        <i/>
        <sz val="10"/>
        <color indexed="60"/>
        <rFont val="Times New Roman"/>
        <family val="1"/>
      </rPr>
      <t>молодежи</t>
    </r>
  </si>
  <si>
    <t>Контрольное событие: ____ детей, принявших участие 2021 год</t>
  </si>
  <si>
    <t>Контрольное событие: количество детей, принявших участие 2021 год</t>
  </si>
  <si>
    <r>
      <t xml:space="preserve">Основное мероприятие 2.3. Содействие успешной социализации обучающихся, воспитанников и </t>
    </r>
    <r>
      <rPr>
        <b/>
        <sz val="10"/>
        <color indexed="60"/>
        <rFont val="Times New Roman"/>
        <family val="1"/>
      </rPr>
      <t>молодежи</t>
    </r>
  </si>
  <si>
    <r>
      <t>Увеличение количества детей</t>
    </r>
    <r>
      <rPr>
        <b/>
        <sz val="8"/>
        <color indexed="60"/>
        <rFont val="Times New Roman"/>
        <family val="1"/>
      </rPr>
      <t xml:space="preserve"> и молождежи</t>
    </r>
    <r>
      <rPr>
        <b/>
        <sz val="8"/>
        <color indexed="8"/>
        <rFont val="Times New Roman"/>
        <family val="1"/>
      </rPr>
      <t>, занятых в мероприятиях различных направленностей. Рост правовой грамотности детей и родителей</t>
    </r>
  </si>
  <si>
    <r>
      <t xml:space="preserve">Контрольное событие: ____ детей </t>
    </r>
    <r>
      <rPr>
        <sz val="10"/>
        <color indexed="60"/>
        <rFont val="Times New Roman"/>
        <family val="1"/>
      </rPr>
      <t>и молодежи</t>
    </r>
    <r>
      <rPr>
        <sz val="10"/>
        <color indexed="30"/>
        <rFont val="Times New Roman"/>
        <family val="1"/>
      </rPr>
      <t>, принявших участие в 2019 году</t>
    </r>
  </si>
  <si>
    <r>
      <t xml:space="preserve">Контрольное событие: ____ детей </t>
    </r>
    <r>
      <rPr>
        <sz val="10"/>
        <color indexed="60"/>
        <rFont val="Times New Roman"/>
        <family val="1"/>
      </rPr>
      <t>и молодежи</t>
    </r>
    <r>
      <rPr>
        <sz val="10"/>
        <color indexed="30"/>
        <rFont val="Times New Roman"/>
        <family val="1"/>
      </rPr>
      <t>, принявших участие в 2020 году</t>
    </r>
  </si>
  <si>
    <r>
      <t>Контрольное событие: ____ детей</t>
    </r>
    <r>
      <rPr>
        <sz val="10"/>
        <color indexed="60"/>
        <rFont val="Times New Roman"/>
        <family val="1"/>
      </rPr>
      <t xml:space="preserve"> и молодежи</t>
    </r>
    <r>
      <rPr>
        <sz val="10"/>
        <color indexed="30"/>
        <rFont val="Times New Roman"/>
        <family val="1"/>
      </rPr>
      <t>, принявших участие в 2021 году</t>
    </r>
  </si>
  <si>
    <r>
      <t xml:space="preserve">Основное мероприятие 2.4. Военно-патриотическое воспитание молодежи допризывного возраста, </t>
    </r>
    <r>
      <rPr>
        <b/>
        <sz val="10"/>
        <color indexed="60"/>
        <rFont val="Times New Roman"/>
        <family val="1"/>
      </rPr>
      <t>формирование правовых культурных и нравственных ценностей среди молодежи</t>
    </r>
  </si>
  <si>
    <t>Контрольное событие: ____ детей, принявших участие в 2021 году</t>
  </si>
  <si>
    <t xml:space="preserve">2.4.2. </t>
  </si>
  <si>
    <t>Организация участия молодежи во Всероссийских и республиканских патриотиечских акциях</t>
  </si>
  <si>
    <t xml:space="preserve">Увеличение количества молодежи, принявших участие во Всероссийских и республиканских патриотиечских акциях </t>
  </si>
  <si>
    <t>Контрольное событие: ____молодежи , принявших участие в 2019 году</t>
  </si>
  <si>
    <t>Контрольное событие: ____ молодежи, принявших участие в 2020 году</t>
  </si>
  <si>
    <t>Контрольное событие: ____ молодежи, принявших участие в 2021 году</t>
  </si>
  <si>
    <t>2.6.</t>
  </si>
  <si>
    <t>Основное мероприятие 2.6. Создание условий для  вовлечения молодежи в социальную практику, инновационную, предпринимательскую, добровольческую деятельность, Содействие  развитию гражданской активности молодежи и формированию здорового образа жизни.</t>
  </si>
  <si>
    <t>Увеличение количества граждан среди молодежи с поведенческими установками к здоровому образу жизни и гражданской активности</t>
  </si>
  <si>
    <t>2.6.1.</t>
  </si>
  <si>
    <t>Создание условий для    активного участия молодежи в общественной жизни и профилактики негативных тенденций в молодежной среде, вовлечение молодежи в предпринимательскую деятельность</t>
  </si>
  <si>
    <t>Контрольное событие: ____молодежи, принявших участие в 2019 году</t>
  </si>
  <si>
    <t>2.6.2.</t>
  </si>
  <si>
    <t xml:space="preserve">Проведение спортивно-массовых и культурно-досуговых  мероприятий для молодежи </t>
  </si>
  <si>
    <t>2.6.3.</t>
  </si>
  <si>
    <t>Стимулирование деятельности молодежных и детских общественных объединений</t>
  </si>
  <si>
    <t>Увеличение количества детей молодежи, принявших участие  в деятельности молодежных и детских общественных объединениях</t>
  </si>
  <si>
    <t>Контрольное событие: ____детей и молодежи, принявших участие в деятельности молодежных и детских общественных объединениях в 2019 году</t>
  </si>
  <si>
    <t>Контрольное событие: ____ детей и молодежи, принявших участие принявших участие в деятельности молодежных и детских общественных объединениях  в 2020 году</t>
  </si>
  <si>
    <t>Контрольное событие: ____детей и молодежи, принявших участие принявших участие в деятельности молодежных и детских общественных объединениях  2021 году</t>
  </si>
  <si>
    <t>2.6.4.</t>
  </si>
  <si>
    <t>Обеспечение участия молодежи в международных, всероссийских и межрегиональных, региональных и районных молодежных мероприятиях</t>
  </si>
  <si>
    <t>Увеличение количества молодежи, принявших участие  в в международных, всероссийских и межрегиональных, региональных и районных молодежных мероприятиях</t>
  </si>
  <si>
    <t>Контрольное событие: ____ детей, охваченных отдыхом и оздоровлением в 2021 году</t>
  </si>
  <si>
    <t>Контрольное событие: количество трудоустроенных детей в 2021 году</t>
  </si>
  <si>
    <t>Контрольное событие: обеспечено бесперебойное финансирование деятельности Управления образования 2021 год</t>
  </si>
  <si>
    <t>Контрольное событие: количество отдельных категорий граждан, получивших социальную поддержку из числа обратившихся и имеющих право на получение данной поддержки в 2021 году</t>
  </si>
  <si>
    <t>(в ред. № 1583 от 05.08.2014г., № 1904 от15.09.2014г., № 2547 от 03.12.2014г., №254 от 17.02.2015г., № 444 от 17.02.2015г., № 895 от 19.06.2015г., № 1060 от 07.08.2015г., № 1613 от 23.12.2015г., № 216 от 10.03.2016г., № 23.05.2016г., № 1250 от 27.12.2016г., № 108 от 17.02.2017г., № 366 от 24.04.2017, № 471 от 23.05.2017 г., № 1362 от 22.11.2017 г., № 1564 от 29.12.2017 г., № 22 от 11.01.2018 г, № 414 от 28.04.2018 г., № 679 от 11.07.2018 г., № 784 от 07.08.2018 г., № 876 от 20.08.2018 г., № 1009 от 28.09.2018 г., № 1133 от 31.11.2018 г., № 1324 от 11.12.2018 г., № 1425 от 27.12.2019 г., № 1426 от 27.12.2019 г., № 233 от 22.03.2019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</si>
</sst>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[$-FC19]d\ mmmm\ yyyy\ &quot;г.&quot;"/>
  </numFmts>
  <fonts count="69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30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u val="single"/>
      <sz val="8"/>
      <color indexed="12"/>
      <name val="Arial Cyr"/>
      <family val="2"/>
    </font>
    <font>
      <sz val="10"/>
      <color indexed="10"/>
      <name val="Arial Cyr"/>
      <family val="2"/>
    </font>
    <font>
      <sz val="10"/>
      <name val="Arial Cyr"/>
      <family val="2"/>
    </font>
    <font>
      <sz val="10"/>
      <color indexed="40"/>
      <name val="Arial Cyr"/>
      <family val="2"/>
    </font>
    <font>
      <sz val="10"/>
      <color indexed="36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"/>
      <family val="1"/>
    </font>
    <font>
      <i/>
      <sz val="10"/>
      <color indexed="48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color indexed="30"/>
      <name val="Times New Roman"/>
      <family val="1"/>
    </font>
    <font>
      <b/>
      <sz val="10"/>
      <color indexed="60"/>
      <name val="Times New Roman"/>
      <family val="1"/>
    </font>
    <font>
      <i/>
      <sz val="10"/>
      <color indexed="60"/>
      <name val="Times New Roman"/>
      <family val="1"/>
    </font>
    <font>
      <b/>
      <sz val="8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3333FF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64" fillId="0" borderId="0" xfId="0" applyNumberFormat="1" applyFont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 applyProtection="1">
      <alignment horizontal="left" vertical="center" wrapText="1"/>
      <protection/>
    </xf>
    <xf numFmtId="4" fontId="12" fillId="0" borderId="10" xfId="0" applyNumberFormat="1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Fill="1" applyBorder="1" applyAlignment="1">
      <alignment/>
    </xf>
    <xf numFmtId="0" fontId="2" fillId="0" borderId="0" xfId="0" applyFont="1" applyAlignment="1">
      <alignment horizontal="right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42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" fontId="68" fillId="0" borderId="11" xfId="0" applyNumberFormat="1" applyFont="1" applyFill="1" applyBorder="1" applyAlignment="1" applyProtection="1">
      <alignment horizontal="left" vertical="center" wrapText="1"/>
      <protection/>
    </xf>
    <xf numFmtId="4" fontId="10" fillId="0" borderId="11" xfId="0" applyNumberFormat="1" applyFont="1" applyFill="1" applyBorder="1" applyAlignment="1">
      <alignment vertical="center" wrapText="1"/>
    </xf>
    <xf numFmtId="4" fontId="14" fillId="0" borderId="11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/>
    </xf>
    <xf numFmtId="4" fontId="13" fillId="0" borderId="0" xfId="0" applyNumberFormat="1" applyFont="1" applyFill="1" applyAlignment="1">
      <alignment horizontal="left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4" fontId="13" fillId="0" borderId="18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4" fontId="13" fillId="0" borderId="15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84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4" sqref="E14"/>
    </sheetView>
  </sheetViews>
  <sheetFormatPr defaultColWidth="9.00390625" defaultRowHeight="12.75"/>
  <cols>
    <col min="1" max="1" width="4.625" style="1" customWidth="1"/>
    <col min="2" max="2" width="34.25390625" style="0" customWidth="1"/>
    <col min="3" max="3" width="5.625" style="0" customWidth="1"/>
    <col min="4" max="4" width="17.375" style="0" customWidth="1"/>
    <col min="5" max="5" width="12.125" style="0" customWidth="1"/>
    <col min="6" max="6" width="25.125" style="0" customWidth="1"/>
    <col min="7" max="7" width="10.125" style="0" bestFit="1" customWidth="1"/>
    <col min="8" max="8" width="9.625" style="0" customWidth="1"/>
    <col min="9" max="9" width="11.75390625" style="0" customWidth="1"/>
    <col min="10" max="10" width="10.00390625" style="0" customWidth="1"/>
    <col min="11" max="11" width="10.25390625" style="0" customWidth="1"/>
    <col min="12" max="12" width="10.375" style="0" customWidth="1"/>
    <col min="13" max="13" width="3.125" style="0" customWidth="1"/>
    <col min="14" max="14" width="3.25390625" style="0" customWidth="1"/>
    <col min="15" max="15" width="2.75390625" style="0" customWidth="1"/>
    <col min="16" max="16" width="3.25390625" style="0" customWidth="1"/>
    <col min="17" max="17" width="2.75390625" style="0" customWidth="1"/>
    <col min="18" max="18" width="2.875" style="0" customWidth="1"/>
    <col min="19" max="19" width="2.75390625" style="0" customWidth="1"/>
    <col min="20" max="20" width="2.875" style="0" customWidth="1"/>
    <col min="21" max="21" width="3.375" style="0" customWidth="1"/>
    <col min="22" max="22" width="3.00390625" style="0" customWidth="1"/>
    <col min="23" max="23" width="2.75390625" style="0" customWidth="1"/>
    <col min="24" max="24" width="3.625" style="0" customWidth="1"/>
    <col min="25" max="36" width="12.75390625" style="0" hidden="1" customWidth="1"/>
    <col min="37" max="37" width="12.75390625" style="0" customWidth="1"/>
    <col min="38" max="39" width="10.75390625" style="0" customWidth="1"/>
  </cols>
  <sheetData>
    <row r="1" spans="13:24" ht="51.75" customHeight="1">
      <c r="M1" s="32" t="s">
        <v>241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ht="9.75" customHeight="1"/>
    <row r="3" spans="1:24" ht="42" customHeight="1">
      <c r="A3" s="33" t="s">
        <v>266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36" ht="51" customHeight="1">
      <c r="A4" s="34" t="s">
        <v>347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</row>
    <row r="5" spans="1:36" s="45" customFormat="1" ht="12.75" customHeight="1">
      <c r="A5" s="36" t="s">
        <v>0</v>
      </c>
      <c r="B5" s="37" t="s">
        <v>1</v>
      </c>
      <c r="C5" s="38" t="s">
        <v>2</v>
      </c>
      <c r="D5" s="37" t="s">
        <v>57</v>
      </c>
      <c r="E5" s="37" t="s">
        <v>31</v>
      </c>
      <c r="F5" s="37" t="s">
        <v>3</v>
      </c>
      <c r="G5" s="37" t="s">
        <v>4</v>
      </c>
      <c r="H5" s="37" t="s">
        <v>5</v>
      </c>
      <c r="I5" s="39" t="s">
        <v>6</v>
      </c>
      <c r="J5" s="40"/>
      <c r="K5" s="40"/>
      <c r="L5" s="40"/>
      <c r="M5" s="41" t="s">
        <v>7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3" t="s">
        <v>267</v>
      </c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s="45" customFormat="1" ht="22.5" customHeight="1">
      <c r="A6" s="36"/>
      <c r="B6" s="37"/>
      <c r="C6" s="38"/>
      <c r="D6" s="37"/>
      <c r="E6" s="37"/>
      <c r="F6" s="37"/>
      <c r="G6" s="37"/>
      <c r="H6" s="37"/>
      <c r="I6" s="46"/>
      <c r="J6" s="47"/>
      <c r="K6" s="47"/>
      <c r="L6" s="47"/>
      <c r="M6" s="37" t="s">
        <v>146</v>
      </c>
      <c r="N6" s="37"/>
      <c r="O6" s="37"/>
      <c r="P6" s="37"/>
      <c r="Q6" s="37" t="s">
        <v>8</v>
      </c>
      <c r="R6" s="37"/>
      <c r="S6" s="37"/>
      <c r="T6" s="37"/>
      <c r="U6" s="37" t="s">
        <v>9</v>
      </c>
      <c r="V6" s="37"/>
      <c r="W6" s="37"/>
      <c r="X6" s="37"/>
      <c r="Y6" s="48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1:36" s="45" customFormat="1" ht="12.75" customHeight="1">
      <c r="A7" s="36"/>
      <c r="B7" s="37"/>
      <c r="C7" s="38"/>
      <c r="D7" s="37"/>
      <c r="E7" s="37"/>
      <c r="F7" s="37"/>
      <c r="G7" s="37"/>
      <c r="H7" s="37"/>
      <c r="I7" s="37" t="s">
        <v>10</v>
      </c>
      <c r="J7" s="41" t="s">
        <v>11</v>
      </c>
      <c r="K7" s="42"/>
      <c r="L7" s="42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50">
        <v>2019</v>
      </c>
      <c r="Z7" s="50"/>
      <c r="AA7" s="50"/>
      <c r="AB7" s="50"/>
      <c r="AC7" s="50">
        <v>2020</v>
      </c>
      <c r="AD7" s="50"/>
      <c r="AE7" s="50"/>
      <c r="AF7" s="50"/>
      <c r="AG7" s="50">
        <v>2021</v>
      </c>
      <c r="AH7" s="50"/>
      <c r="AI7" s="50"/>
      <c r="AJ7" s="50"/>
    </row>
    <row r="8" spans="1:36" s="45" customFormat="1" ht="45">
      <c r="A8" s="36"/>
      <c r="B8" s="37"/>
      <c r="C8" s="38"/>
      <c r="D8" s="37"/>
      <c r="E8" s="37"/>
      <c r="F8" s="37"/>
      <c r="G8" s="37"/>
      <c r="H8" s="37"/>
      <c r="I8" s="37"/>
      <c r="J8" s="51" t="s">
        <v>143</v>
      </c>
      <c r="K8" s="51" t="s">
        <v>149</v>
      </c>
      <c r="L8" s="51" t="s">
        <v>150</v>
      </c>
      <c r="M8" s="51">
        <v>1</v>
      </c>
      <c r="N8" s="51">
        <v>2</v>
      </c>
      <c r="O8" s="51">
        <v>3</v>
      </c>
      <c r="P8" s="51">
        <v>4</v>
      </c>
      <c r="Q8" s="51">
        <v>1</v>
      </c>
      <c r="R8" s="51">
        <v>2</v>
      </c>
      <c r="S8" s="51">
        <v>3</v>
      </c>
      <c r="T8" s="51">
        <v>4</v>
      </c>
      <c r="U8" s="51">
        <v>1</v>
      </c>
      <c r="V8" s="51">
        <v>2</v>
      </c>
      <c r="W8" s="51">
        <v>3</v>
      </c>
      <c r="X8" s="51">
        <v>4</v>
      </c>
      <c r="Y8" s="52" t="s">
        <v>268</v>
      </c>
      <c r="Z8" s="52" t="s">
        <v>269</v>
      </c>
      <c r="AA8" s="52" t="s">
        <v>270</v>
      </c>
      <c r="AB8" s="52" t="s">
        <v>271</v>
      </c>
      <c r="AC8" s="52" t="s">
        <v>268</v>
      </c>
      <c r="AD8" s="52" t="s">
        <v>269</v>
      </c>
      <c r="AE8" s="52" t="s">
        <v>270</v>
      </c>
      <c r="AF8" s="52" t="s">
        <v>271</v>
      </c>
      <c r="AG8" s="52" t="s">
        <v>268</v>
      </c>
      <c r="AH8" s="52" t="s">
        <v>269</v>
      </c>
      <c r="AI8" s="52" t="s">
        <v>270</v>
      </c>
      <c r="AJ8" s="52" t="s">
        <v>271</v>
      </c>
    </row>
    <row r="9" spans="1:36" s="45" customFormat="1" ht="12.75">
      <c r="A9" s="53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14</v>
      </c>
      <c r="N9" s="54">
        <v>15</v>
      </c>
      <c r="O9" s="54">
        <v>16</v>
      </c>
      <c r="P9" s="54">
        <v>17</v>
      </c>
      <c r="Q9" s="54">
        <v>18</v>
      </c>
      <c r="R9" s="54">
        <v>19</v>
      </c>
      <c r="S9" s="54">
        <v>20</v>
      </c>
      <c r="T9" s="54">
        <v>21</v>
      </c>
      <c r="U9" s="54">
        <v>22</v>
      </c>
      <c r="V9" s="54">
        <v>23</v>
      </c>
      <c r="W9" s="54">
        <v>24</v>
      </c>
      <c r="X9" s="54">
        <v>25</v>
      </c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1:36" s="45" customFormat="1" ht="19.5" customHeight="1">
      <c r="A10" s="56"/>
      <c r="B10" s="57" t="s">
        <v>49</v>
      </c>
      <c r="C10" s="57"/>
      <c r="D10" s="57"/>
      <c r="E10" s="57"/>
      <c r="F10" s="57"/>
      <c r="G10" s="57"/>
      <c r="H10" s="57"/>
      <c r="I10" s="11">
        <f>SUM(I12+I157+I205+I225)</f>
        <v>1577347.6900000004</v>
      </c>
      <c r="J10" s="11">
        <f>SUM(J12+J157+J205+J225)</f>
        <v>524427.19</v>
      </c>
      <c r="K10" s="11">
        <f>SUM(K12+K157+K205+K225)</f>
        <v>525863.9400000001</v>
      </c>
      <c r="L10" s="11">
        <f>SUM(L12+L157+L205+L225)</f>
        <v>527056.5599999999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 t="e">
        <f aca="true" t="shared" si="0" ref="Y10:AJ10">SUM(Y12+Y157+Y205+Y225)</f>
        <v>#REF!</v>
      </c>
      <c r="Z10" s="11" t="e">
        <f t="shared" si="0"/>
        <v>#REF!</v>
      </c>
      <c r="AA10" s="11" t="e">
        <f t="shared" si="0"/>
        <v>#REF!</v>
      </c>
      <c r="AB10" s="11" t="e">
        <f t="shared" si="0"/>
        <v>#REF!</v>
      </c>
      <c r="AC10" s="11" t="e">
        <f t="shared" si="0"/>
        <v>#REF!</v>
      </c>
      <c r="AD10" s="11" t="e">
        <f t="shared" si="0"/>
        <v>#REF!</v>
      </c>
      <c r="AE10" s="11" t="e">
        <f t="shared" si="0"/>
        <v>#REF!</v>
      </c>
      <c r="AF10" s="11" t="e">
        <f t="shared" si="0"/>
        <v>#REF!</v>
      </c>
      <c r="AG10" s="11" t="e">
        <f t="shared" si="0"/>
        <v>#REF!</v>
      </c>
      <c r="AH10" s="11" t="e">
        <f t="shared" si="0"/>
        <v>#REF!</v>
      </c>
      <c r="AI10" s="11" t="e">
        <f t="shared" si="0"/>
        <v>#REF!</v>
      </c>
      <c r="AJ10" s="11" t="e">
        <f t="shared" si="0"/>
        <v>#REF!</v>
      </c>
    </row>
    <row r="11" spans="1:36" s="45" customFormat="1" ht="12.75" customHeight="1">
      <c r="A11" s="58"/>
      <c r="B11" s="59" t="s">
        <v>17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36" s="45" customFormat="1" ht="20.25" customHeight="1">
      <c r="A12" s="9"/>
      <c r="B12" s="10" t="s">
        <v>13</v>
      </c>
      <c r="C12" s="11"/>
      <c r="D12" s="11"/>
      <c r="E12" s="11"/>
      <c r="F12" s="11"/>
      <c r="G12" s="11"/>
      <c r="H12" s="11"/>
      <c r="I12" s="11">
        <f>SUM(I13+I26+I49+I82+I127+I132+I137+I142+I151)</f>
        <v>1480943.2900000003</v>
      </c>
      <c r="J12" s="11">
        <f>SUM(J13+J26+J49+J82+J127+J132+J137+J142+J151)</f>
        <v>491153.89</v>
      </c>
      <c r="K12" s="11">
        <f>SUM(K13+K26+K49+K82+K127+K132+K137+K142+K151)</f>
        <v>494298.3900000001</v>
      </c>
      <c r="L12" s="11">
        <f>SUM(L13+L26+L49+L82+L127+L132+L137+L142+L151)</f>
        <v>495491.01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>
        <f aca="true" t="shared" si="1" ref="Y12:AJ12">SUM(Y13+Y26+Y49+Y82+Y127+Y132+Y137+Y142+Y151)</f>
        <v>83427.43</v>
      </c>
      <c r="Z12" s="12">
        <f t="shared" si="1"/>
        <v>0</v>
      </c>
      <c r="AA12" s="12">
        <f t="shared" si="1"/>
        <v>407167.21</v>
      </c>
      <c r="AB12" s="12">
        <f t="shared" si="1"/>
        <v>0</v>
      </c>
      <c r="AC12" s="12">
        <f t="shared" si="1"/>
        <v>82634.57999999999</v>
      </c>
      <c r="AD12" s="12">
        <f t="shared" si="1"/>
        <v>0</v>
      </c>
      <c r="AE12" s="12">
        <f t="shared" si="1"/>
        <v>411663.81</v>
      </c>
      <c r="AF12" s="12">
        <f t="shared" si="1"/>
        <v>0</v>
      </c>
      <c r="AG12" s="12">
        <f t="shared" si="1"/>
        <v>82134.98999999999</v>
      </c>
      <c r="AH12" s="12">
        <f t="shared" si="1"/>
        <v>0</v>
      </c>
      <c r="AI12" s="12">
        <f t="shared" si="1"/>
        <v>413356.01999999996</v>
      </c>
      <c r="AJ12" s="12">
        <f t="shared" si="1"/>
        <v>0</v>
      </c>
    </row>
    <row r="13" spans="1:36" s="45" customFormat="1" ht="55.5" customHeight="1">
      <c r="A13" s="11"/>
      <c r="B13" s="15" t="s">
        <v>18</v>
      </c>
      <c r="C13" s="60"/>
      <c r="D13" s="25" t="s">
        <v>56</v>
      </c>
      <c r="E13" s="25" t="s">
        <v>240</v>
      </c>
      <c r="F13" s="61" t="s">
        <v>38</v>
      </c>
      <c r="G13" s="62">
        <v>41640</v>
      </c>
      <c r="H13" s="62">
        <v>44561</v>
      </c>
      <c r="I13" s="30">
        <f>SUM(J13:L13)</f>
        <v>559.25</v>
      </c>
      <c r="J13" s="30">
        <f>SUM(J14+J16+J18+J20+J22+J24)</f>
        <v>559.25</v>
      </c>
      <c r="K13" s="30">
        <f>SUM(K14+K16+K18+K20+K22+K24)</f>
        <v>0</v>
      </c>
      <c r="L13" s="30">
        <f>SUM(L14+L16+L18+L20+L22+L24)</f>
        <v>0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30">
        <f aca="true" t="shared" si="2" ref="Y13:AJ13">SUM(Y14+Y16+Y18+Y20+Y22+Y24)</f>
        <v>0</v>
      </c>
      <c r="Z13" s="30">
        <f t="shared" si="2"/>
        <v>0</v>
      </c>
      <c r="AA13" s="30">
        <f t="shared" si="2"/>
        <v>0</v>
      </c>
      <c r="AB13" s="30">
        <f t="shared" si="2"/>
        <v>0</v>
      </c>
      <c r="AC13" s="30">
        <f t="shared" si="2"/>
        <v>0</v>
      </c>
      <c r="AD13" s="30">
        <f t="shared" si="2"/>
        <v>0</v>
      </c>
      <c r="AE13" s="30">
        <f t="shared" si="2"/>
        <v>0</v>
      </c>
      <c r="AF13" s="30">
        <f t="shared" si="2"/>
        <v>0</v>
      </c>
      <c r="AG13" s="30">
        <f t="shared" si="2"/>
        <v>0</v>
      </c>
      <c r="AH13" s="30">
        <f t="shared" si="2"/>
        <v>0</v>
      </c>
      <c r="AI13" s="30">
        <f t="shared" si="2"/>
        <v>0</v>
      </c>
      <c r="AJ13" s="30">
        <f t="shared" si="2"/>
        <v>0</v>
      </c>
    </row>
    <row r="14" spans="1:36" s="45" customFormat="1" ht="51" customHeight="1">
      <c r="A14" s="9" t="s">
        <v>102</v>
      </c>
      <c r="B14" s="13" t="s">
        <v>106</v>
      </c>
      <c r="C14" s="19"/>
      <c r="D14" s="20" t="s">
        <v>47</v>
      </c>
      <c r="E14" s="20" t="s">
        <v>47</v>
      </c>
      <c r="F14" s="20" t="s">
        <v>242</v>
      </c>
      <c r="G14" s="63">
        <v>41883</v>
      </c>
      <c r="H14" s="63">
        <v>42704</v>
      </c>
      <c r="I14" s="22">
        <f>SUM(J14:L14)</f>
        <v>0</v>
      </c>
      <c r="J14" s="22">
        <f>SUM(Y14:AB14)</f>
        <v>0</v>
      </c>
      <c r="K14" s="22">
        <f>SUM(AC14:AF14)</f>
        <v>0</v>
      </c>
      <c r="L14" s="22">
        <f>SUM(AG14:AJ14)</f>
        <v>0</v>
      </c>
      <c r="M14" s="20"/>
      <c r="N14" s="20"/>
      <c r="O14" s="20"/>
      <c r="P14" s="20" t="s">
        <v>54</v>
      </c>
      <c r="Q14" s="20"/>
      <c r="R14" s="20"/>
      <c r="S14" s="20"/>
      <c r="T14" s="20"/>
      <c r="U14" s="20"/>
      <c r="V14" s="20"/>
      <c r="W14" s="20"/>
      <c r="X14" s="20"/>
      <c r="Y14" s="29"/>
      <c r="Z14" s="29"/>
      <c r="AA14" s="29"/>
      <c r="AB14" s="29"/>
      <c r="AC14" s="22"/>
      <c r="AD14" s="22"/>
      <c r="AE14" s="22"/>
      <c r="AF14" s="22"/>
      <c r="AG14" s="31"/>
      <c r="AH14" s="31"/>
      <c r="AI14" s="31"/>
      <c r="AJ14" s="31"/>
    </row>
    <row r="15" spans="1:36" s="45" customFormat="1" ht="38.25" customHeight="1">
      <c r="A15" s="9"/>
      <c r="B15" s="14" t="s">
        <v>30</v>
      </c>
      <c r="C15" s="19">
        <v>2</v>
      </c>
      <c r="D15" s="20"/>
      <c r="E15" s="20"/>
      <c r="F15" s="20"/>
      <c r="G15" s="63"/>
      <c r="H15" s="63">
        <v>42704</v>
      </c>
      <c r="I15" s="22"/>
      <c r="J15" s="22"/>
      <c r="K15" s="22"/>
      <c r="L15" s="22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64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1:36" s="45" customFormat="1" ht="57" customHeight="1">
      <c r="A16" s="9" t="s">
        <v>103</v>
      </c>
      <c r="B16" s="13" t="s">
        <v>105</v>
      </c>
      <c r="C16" s="19"/>
      <c r="D16" s="20" t="s">
        <v>47</v>
      </c>
      <c r="E16" s="20" t="s">
        <v>47</v>
      </c>
      <c r="F16" s="20" t="s">
        <v>242</v>
      </c>
      <c r="G16" s="63">
        <v>41883</v>
      </c>
      <c r="H16" s="63">
        <v>42400</v>
      </c>
      <c r="I16" s="22">
        <f>SUM(J16:L16)</f>
        <v>559.25</v>
      </c>
      <c r="J16" s="22">
        <v>559.25</v>
      </c>
      <c r="K16" s="22">
        <f>SUM(AC16:AF16)</f>
        <v>0</v>
      </c>
      <c r="L16" s="22">
        <f>SUM(AG16:AJ16)</f>
        <v>0</v>
      </c>
      <c r="M16" s="20" t="s">
        <v>54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9"/>
      <c r="Z16" s="29"/>
      <c r="AA16" s="29"/>
      <c r="AB16" s="29"/>
      <c r="AC16" s="31"/>
      <c r="AD16" s="31"/>
      <c r="AE16" s="31"/>
      <c r="AF16" s="31"/>
      <c r="AG16" s="31"/>
      <c r="AH16" s="31"/>
      <c r="AI16" s="31"/>
      <c r="AJ16" s="31"/>
    </row>
    <row r="17" spans="1:36" s="45" customFormat="1" ht="38.25" customHeight="1">
      <c r="A17" s="9"/>
      <c r="B17" s="14" t="s">
        <v>30</v>
      </c>
      <c r="C17" s="19">
        <v>2</v>
      </c>
      <c r="D17" s="20"/>
      <c r="E17" s="20"/>
      <c r="F17" s="20"/>
      <c r="G17" s="63"/>
      <c r="H17" s="63">
        <v>42369</v>
      </c>
      <c r="I17" s="22"/>
      <c r="J17" s="22"/>
      <c r="K17" s="22"/>
      <c r="L17" s="22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</row>
    <row r="18" spans="1:36" s="45" customFormat="1" ht="44.25" customHeight="1">
      <c r="A18" s="9" t="s">
        <v>104</v>
      </c>
      <c r="B18" s="2" t="s">
        <v>131</v>
      </c>
      <c r="C18" s="19"/>
      <c r="D18" s="20" t="s">
        <v>47</v>
      </c>
      <c r="E18" s="20" t="s">
        <v>47</v>
      </c>
      <c r="F18" s="20" t="s">
        <v>170</v>
      </c>
      <c r="G18" s="63">
        <v>42370</v>
      </c>
      <c r="H18" s="63">
        <v>43830</v>
      </c>
      <c r="I18" s="22">
        <f>SUM(J18:L18)</f>
        <v>0</v>
      </c>
      <c r="J18" s="22">
        <f>SUM(Y18:AB18)</f>
        <v>0</v>
      </c>
      <c r="K18" s="22">
        <f>SUM(AC18:AF18)</f>
        <v>0</v>
      </c>
      <c r="L18" s="22">
        <f>SUM(AG18:AJ18)</f>
        <v>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 t="s">
        <v>54</v>
      </c>
      <c r="Y18" s="29"/>
      <c r="Z18" s="31"/>
      <c r="AA18" s="31"/>
      <c r="AB18" s="31"/>
      <c r="AC18" s="29"/>
      <c r="AD18" s="29"/>
      <c r="AE18" s="29"/>
      <c r="AF18" s="29"/>
      <c r="AG18" s="31"/>
      <c r="AH18" s="31"/>
      <c r="AI18" s="31"/>
      <c r="AJ18" s="31"/>
    </row>
    <row r="19" spans="1:36" s="45" customFormat="1" ht="31.5" customHeight="1">
      <c r="A19" s="9"/>
      <c r="B19" s="14" t="s">
        <v>30</v>
      </c>
      <c r="C19" s="19">
        <v>1</v>
      </c>
      <c r="D19" s="20"/>
      <c r="E19" s="20"/>
      <c r="F19" s="20"/>
      <c r="G19" s="63"/>
      <c r="H19" s="63">
        <v>43830</v>
      </c>
      <c r="I19" s="22"/>
      <c r="J19" s="22"/>
      <c r="K19" s="22"/>
      <c r="L19" s="22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</row>
    <row r="20" spans="1:36" s="45" customFormat="1" ht="37.5" customHeight="1">
      <c r="A20" s="9" t="s">
        <v>145</v>
      </c>
      <c r="B20" s="2" t="s">
        <v>154</v>
      </c>
      <c r="C20" s="19"/>
      <c r="D20" s="20" t="s">
        <v>47</v>
      </c>
      <c r="E20" s="20" t="s">
        <v>47</v>
      </c>
      <c r="F20" s="20" t="s">
        <v>151</v>
      </c>
      <c r="G20" s="63">
        <v>41640</v>
      </c>
      <c r="H20" s="63">
        <v>41912</v>
      </c>
      <c r="I20" s="22">
        <f>SUM(J20:L20)</f>
        <v>0</v>
      </c>
      <c r="J20" s="22">
        <f>SUM(Y20:AB20)</f>
        <v>0</v>
      </c>
      <c r="K20" s="22">
        <f>SUM(AC20:AF20)</f>
        <v>0</v>
      </c>
      <c r="L20" s="22">
        <f>SUM(AG20:AJ20)</f>
        <v>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9"/>
      <c r="Z20" s="31"/>
      <c r="AA20" s="31"/>
      <c r="AB20" s="31"/>
      <c r="AC20" s="29"/>
      <c r="AD20" s="31"/>
      <c r="AE20" s="31"/>
      <c r="AF20" s="31"/>
      <c r="AG20" s="31"/>
      <c r="AH20" s="31"/>
      <c r="AI20" s="31"/>
      <c r="AJ20" s="31"/>
    </row>
    <row r="21" spans="1:36" s="45" customFormat="1" ht="27.75" customHeight="1">
      <c r="A21" s="9"/>
      <c r="B21" s="14" t="s">
        <v>30</v>
      </c>
      <c r="C21" s="19">
        <v>1</v>
      </c>
      <c r="D21" s="20"/>
      <c r="E21" s="20"/>
      <c r="F21" s="20"/>
      <c r="G21" s="63"/>
      <c r="H21" s="63">
        <v>41912</v>
      </c>
      <c r="I21" s="22"/>
      <c r="J21" s="22"/>
      <c r="K21" s="22"/>
      <c r="L21" s="22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9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</row>
    <row r="22" spans="1:36" s="45" customFormat="1" ht="39.75" customHeight="1">
      <c r="A22" s="9" t="s">
        <v>147</v>
      </c>
      <c r="B22" s="13" t="s">
        <v>155</v>
      </c>
      <c r="C22" s="19"/>
      <c r="D22" s="20" t="s">
        <v>47</v>
      </c>
      <c r="E22" s="20" t="s">
        <v>47</v>
      </c>
      <c r="F22" s="20" t="s">
        <v>32</v>
      </c>
      <c r="G22" s="63">
        <v>42736</v>
      </c>
      <c r="H22" s="63">
        <v>44561</v>
      </c>
      <c r="I22" s="22">
        <f>SUM(J22:L22)</f>
        <v>0</v>
      </c>
      <c r="J22" s="22">
        <f>SUM(Y22:AB22)</f>
        <v>0</v>
      </c>
      <c r="K22" s="22">
        <f>SUM(AC22:AF22)</f>
        <v>0</v>
      </c>
      <c r="L22" s="22">
        <f>SUM(AG22:AJ22)</f>
        <v>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9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36" s="45" customFormat="1" ht="27.75" customHeight="1">
      <c r="A23" s="9"/>
      <c r="B23" s="14" t="s">
        <v>30</v>
      </c>
      <c r="C23" s="19">
        <v>3</v>
      </c>
      <c r="D23" s="20"/>
      <c r="E23" s="20"/>
      <c r="F23" s="20"/>
      <c r="G23" s="63"/>
      <c r="H23" s="63">
        <v>44561</v>
      </c>
      <c r="I23" s="22"/>
      <c r="J23" s="22"/>
      <c r="K23" s="22"/>
      <c r="L23" s="22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</row>
    <row r="24" spans="1:36" s="45" customFormat="1" ht="29.25" customHeight="1">
      <c r="A24" s="9" t="s">
        <v>148</v>
      </c>
      <c r="B24" s="13" t="s">
        <v>156</v>
      </c>
      <c r="C24" s="19"/>
      <c r="D24" s="20" t="s">
        <v>47</v>
      </c>
      <c r="E24" s="20" t="s">
        <v>47</v>
      </c>
      <c r="F24" s="20" t="s">
        <v>243</v>
      </c>
      <c r="G24" s="63">
        <v>41640</v>
      </c>
      <c r="H24" s="63">
        <v>41943</v>
      </c>
      <c r="I24" s="22">
        <f>SUM(J24:L24)</f>
        <v>0</v>
      </c>
      <c r="J24" s="22">
        <f>SUM(Y24:AB24)</f>
        <v>0</v>
      </c>
      <c r="K24" s="22">
        <f>SUM(AC24:AF24)</f>
        <v>0</v>
      </c>
      <c r="L24" s="22">
        <f>SUM(AG24:AJ24)</f>
        <v>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9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</row>
    <row r="25" spans="1:36" s="45" customFormat="1" ht="31.5" customHeight="1">
      <c r="A25" s="9"/>
      <c r="B25" s="14" t="s">
        <v>30</v>
      </c>
      <c r="C25" s="19">
        <v>3</v>
      </c>
      <c r="D25" s="20"/>
      <c r="E25" s="20"/>
      <c r="F25" s="20"/>
      <c r="G25" s="63"/>
      <c r="H25" s="63">
        <v>41943</v>
      </c>
      <c r="I25" s="22"/>
      <c r="J25" s="22"/>
      <c r="K25" s="22"/>
      <c r="L25" s="22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</row>
    <row r="26" spans="1:36" s="45" customFormat="1" ht="113.25" customHeight="1">
      <c r="A26" s="11"/>
      <c r="B26" s="15" t="s">
        <v>19</v>
      </c>
      <c r="C26" s="60"/>
      <c r="D26" s="25" t="s">
        <v>56</v>
      </c>
      <c r="E26" s="25" t="s">
        <v>240</v>
      </c>
      <c r="F26" s="61" t="s">
        <v>39</v>
      </c>
      <c r="G26" s="62">
        <v>41640</v>
      </c>
      <c r="H26" s="62">
        <v>44561</v>
      </c>
      <c r="I26" s="30">
        <f>SUM(J26:L26)</f>
        <v>0</v>
      </c>
      <c r="J26" s="30">
        <f>SUM(J27+J29+J31+J33+J35+J37+J39+J41+J45)</f>
        <v>0</v>
      </c>
      <c r="K26" s="30">
        <f>SUM(K27+K29+K31+K33+K35+K37+K39+K41+K45)</f>
        <v>0</v>
      </c>
      <c r="L26" s="30">
        <f>SUM(L27+L29+L31+L33+L35+L37+L39+L41+L45)</f>
        <v>0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30">
        <f>SUM(Y27+Y29+Y31+Y33+Y35+Y41+Y45+Y37+Y39)</f>
        <v>0</v>
      </c>
      <c r="Z26" s="30">
        <f aca="true" t="shared" si="3" ref="Z26:AJ26">SUM(Z27+Z29+Z31+Z33+Z35+Z41+Z45+Z37+Z39)</f>
        <v>0</v>
      </c>
      <c r="AA26" s="30">
        <f t="shared" si="3"/>
        <v>0</v>
      </c>
      <c r="AB26" s="30">
        <f t="shared" si="3"/>
        <v>0</v>
      </c>
      <c r="AC26" s="30">
        <f t="shared" si="3"/>
        <v>0</v>
      </c>
      <c r="AD26" s="30">
        <f t="shared" si="3"/>
        <v>0</v>
      </c>
      <c r="AE26" s="30">
        <f t="shared" si="3"/>
        <v>0</v>
      </c>
      <c r="AF26" s="30">
        <f t="shared" si="3"/>
        <v>0</v>
      </c>
      <c r="AG26" s="30">
        <f t="shared" si="3"/>
        <v>0</v>
      </c>
      <c r="AH26" s="30">
        <f t="shared" si="3"/>
        <v>0</v>
      </c>
      <c r="AI26" s="30">
        <f t="shared" si="3"/>
        <v>0</v>
      </c>
      <c r="AJ26" s="30">
        <f t="shared" si="3"/>
        <v>0</v>
      </c>
    </row>
    <row r="27" spans="1:36" s="45" customFormat="1" ht="36.75" customHeight="1">
      <c r="A27" s="9" t="s">
        <v>107</v>
      </c>
      <c r="B27" s="13" t="s">
        <v>152</v>
      </c>
      <c r="C27" s="19"/>
      <c r="D27" s="20" t="s">
        <v>47</v>
      </c>
      <c r="E27" s="20" t="s">
        <v>47</v>
      </c>
      <c r="F27" s="20" t="s">
        <v>35</v>
      </c>
      <c r="G27" s="63">
        <v>41821</v>
      </c>
      <c r="H27" s="65">
        <v>42124</v>
      </c>
      <c r="I27" s="22">
        <f>SUM(J27:L27)</f>
        <v>0</v>
      </c>
      <c r="J27" s="22">
        <f>SUM(Y27:AB27)</f>
        <v>0</v>
      </c>
      <c r="K27" s="22">
        <f>SUM(AC27:AF27)</f>
        <v>0</v>
      </c>
      <c r="L27" s="22">
        <f>SUM(AG27:AJ27)</f>
        <v>0</v>
      </c>
      <c r="M27" s="20"/>
      <c r="N27" s="20" t="s">
        <v>54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9"/>
      <c r="Z27" s="31"/>
      <c r="AA27" s="29"/>
      <c r="AB27" s="29"/>
      <c r="AC27" s="31"/>
      <c r="AD27" s="31"/>
      <c r="AE27" s="31"/>
      <c r="AF27" s="31"/>
      <c r="AG27" s="31"/>
      <c r="AH27" s="31"/>
      <c r="AI27" s="31"/>
      <c r="AJ27" s="31"/>
    </row>
    <row r="28" spans="1:36" s="45" customFormat="1" ht="49.5" customHeight="1">
      <c r="A28" s="9"/>
      <c r="B28" s="14" t="s">
        <v>55</v>
      </c>
      <c r="C28" s="19">
        <v>2</v>
      </c>
      <c r="D28" s="20"/>
      <c r="E28" s="20"/>
      <c r="F28" s="20"/>
      <c r="G28" s="63"/>
      <c r="H28" s="65">
        <v>42124</v>
      </c>
      <c r="I28" s="22"/>
      <c r="J28" s="22"/>
      <c r="K28" s="22"/>
      <c r="L28" s="22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</row>
    <row r="29" spans="1:36" s="45" customFormat="1" ht="37.5" customHeight="1">
      <c r="A29" s="9" t="s">
        <v>108</v>
      </c>
      <c r="B29" s="13" t="s">
        <v>153</v>
      </c>
      <c r="C29" s="19"/>
      <c r="D29" s="20" t="s">
        <v>47</v>
      </c>
      <c r="E29" s="20" t="s">
        <v>47</v>
      </c>
      <c r="F29" s="20" t="s">
        <v>37</v>
      </c>
      <c r="G29" s="63">
        <v>41821</v>
      </c>
      <c r="H29" s="65">
        <v>42124</v>
      </c>
      <c r="I29" s="22">
        <f>SUM(J29:L29)</f>
        <v>0</v>
      </c>
      <c r="J29" s="22">
        <f>SUM(Y29:AB29)</f>
        <v>0</v>
      </c>
      <c r="K29" s="22">
        <f>SUM(AC29:AF29)</f>
        <v>0</v>
      </c>
      <c r="L29" s="22">
        <f>SUM(AG29:AJ29)</f>
        <v>0</v>
      </c>
      <c r="M29" s="20"/>
      <c r="N29" s="20" t="s">
        <v>54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9"/>
      <c r="Z29" s="31"/>
      <c r="AA29" s="29"/>
      <c r="AB29" s="29"/>
      <c r="AC29" s="31"/>
      <c r="AD29" s="31"/>
      <c r="AE29" s="31"/>
      <c r="AF29" s="31"/>
      <c r="AG29" s="31"/>
      <c r="AH29" s="31"/>
      <c r="AI29" s="31"/>
      <c r="AJ29" s="31"/>
    </row>
    <row r="30" spans="1:36" s="45" customFormat="1" ht="38.25" customHeight="1">
      <c r="A30" s="9"/>
      <c r="B30" s="14" t="s">
        <v>55</v>
      </c>
      <c r="C30" s="19">
        <v>2</v>
      </c>
      <c r="D30" s="20"/>
      <c r="E30" s="20"/>
      <c r="F30" s="20"/>
      <c r="G30" s="63"/>
      <c r="H30" s="65">
        <v>42124</v>
      </c>
      <c r="I30" s="22"/>
      <c r="J30" s="22" t="s">
        <v>144</v>
      </c>
      <c r="K30" s="22"/>
      <c r="L30" s="22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</row>
    <row r="31" spans="1:36" s="45" customFormat="1" ht="36" customHeight="1">
      <c r="A31" s="9" t="s">
        <v>110</v>
      </c>
      <c r="B31" s="13" t="s">
        <v>60</v>
      </c>
      <c r="C31" s="19"/>
      <c r="D31" s="20" t="s">
        <v>47</v>
      </c>
      <c r="E31" s="20" t="s">
        <v>47</v>
      </c>
      <c r="F31" s="20" t="s">
        <v>36</v>
      </c>
      <c r="G31" s="63">
        <v>41640</v>
      </c>
      <c r="H31" s="65">
        <v>42124</v>
      </c>
      <c r="I31" s="22">
        <f>SUM(J31:L31)</f>
        <v>0</v>
      </c>
      <c r="J31" s="22">
        <f>SUM(Y31:AB31)</f>
        <v>0</v>
      </c>
      <c r="K31" s="22">
        <f>SUM(AC31:AF31)</f>
        <v>0</v>
      </c>
      <c r="L31" s="22">
        <f>SUM(AG31:AJ31)</f>
        <v>0</v>
      </c>
      <c r="M31" s="20"/>
      <c r="N31" s="20" t="s">
        <v>54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9"/>
      <c r="Z31" s="66"/>
      <c r="AA31" s="31"/>
      <c r="AB31" s="29"/>
      <c r="AC31" s="31"/>
      <c r="AD31" s="31"/>
      <c r="AE31" s="31"/>
      <c r="AF31" s="31"/>
      <c r="AG31" s="31"/>
      <c r="AH31" s="31"/>
      <c r="AI31" s="31"/>
      <c r="AJ31" s="31"/>
    </row>
    <row r="32" spans="1:36" s="45" customFormat="1" ht="42" customHeight="1">
      <c r="A32" s="9"/>
      <c r="B32" s="14" t="s">
        <v>55</v>
      </c>
      <c r="C32" s="19">
        <v>2</v>
      </c>
      <c r="D32" s="20"/>
      <c r="E32" s="20"/>
      <c r="F32" s="20"/>
      <c r="G32" s="63"/>
      <c r="H32" s="65">
        <v>42124</v>
      </c>
      <c r="I32" s="22"/>
      <c r="J32" s="22"/>
      <c r="K32" s="22"/>
      <c r="L32" s="22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</row>
    <row r="33" spans="1:36" s="45" customFormat="1" ht="47.25" customHeight="1">
      <c r="A33" s="9" t="s">
        <v>139</v>
      </c>
      <c r="B33" s="13" t="s">
        <v>234</v>
      </c>
      <c r="C33" s="19"/>
      <c r="D33" s="20" t="s">
        <v>47</v>
      </c>
      <c r="E33" s="20" t="s">
        <v>47</v>
      </c>
      <c r="F33" s="20" t="s">
        <v>37</v>
      </c>
      <c r="G33" s="63">
        <v>41821</v>
      </c>
      <c r="H33" s="65">
        <v>42124</v>
      </c>
      <c r="I33" s="22">
        <f>SUM(J33:L33)</f>
        <v>0</v>
      </c>
      <c r="J33" s="22">
        <f>SUM(Y33:AB33)</f>
        <v>0</v>
      </c>
      <c r="K33" s="22">
        <f>SUM(AC33:AF33)</f>
        <v>0</v>
      </c>
      <c r="L33" s="22">
        <f>SUM(AG33:AJ33)</f>
        <v>0</v>
      </c>
      <c r="M33" s="20"/>
      <c r="N33" s="20" t="s">
        <v>54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9"/>
      <c r="Z33" s="31"/>
      <c r="AA33" s="29"/>
      <c r="AB33" s="31"/>
      <c r="AC33" s="31"/>
      <c r="AD33" s="31"/>
      <c r="AE33" s="31"/>
      <c r="AF33" s="31"/>
      <c r="AG33" s="31"/>
      <c r="AH33" s="31"/>
      <c r="AI33" s="31"/>
      <c r="AJ33" s="31"/>
    </row>
    <row r="34" spans="1:36" s="45" customFormat="1" ht="40.5" customHeight="1">
      <c r="A34" s="9"/>
      <c r="B34" s="14" t="s">
        <v>55</v>
      </c>
      <c r="C34" s="19">
        <v>1</v>
      </c>
      <c r="D34" s="20"/>
      <c r="E34" s="20"/>
      <c r="F34" s="20"/>
      <c r="G34" s="63"/>
      <c r="H34" s="65">
        <v>42124</v>
      </c>
      <c r="I34" s="22"/>
      <c r="J34" s="22"/>
      <c r="K34" s="22"/>
      <c r="L34" s="22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</row>
    <row r="35" spans="1:36" s="45" customFormat="1" ht="48" customHeight="1">
      <c r="A35" s="9" t="s">
        <v>140</v>
      </c>
      <c r="B35" s="13" t="s">
        <v>176</v>
      </c>
      <c r="C35" s="19"/>
      <c r="D35" s="20" t="s">
        <v>47</v>
      </c>
      <c r="E35" s="20" t="s">
        <v>47</v>
      </c>
      <c r="F35" s="20" t="s">
        <v>177</v>
      </c>
      <c r="G35" s="63">
        <v>41883</v>
      </c>
      <c r="H35" s="65">
        <v>42124</v>
      </c>
      <c r="I35" s="22">
        <f>SUM(J35:L35)</f>
        <v>0</v>
      </c>
      <c r="J35" s="22">
        <f>SUM(Y35:AB35)</f>
        <v>0</v>
      </c>
      <c r="K35" s="22">
        <f>SUM(AC35:AF35)</f>
        <v>0</v>
      </c>
      <c r="L35" s="22">
        <f>SUM(AG35:AJ35)</f>
        <v>0</v>
      </c>
      <c r="M35" s="20"/>
      <c r="N35" s="20" t="s">
        <v>54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9"/>
      <c r="Z35" s="31"/>
      <c r="AA35" s="29"/>
      <c r="AB35" s="31"/>
      <c r="AC35" s="31"/>
      <c r="AD35" s="31"/>
      <c r="AE35" s="31"/>
      <c r="AF35" s="31"/>
      <c r="AG35" s="31"/>
      <c r="AH35" s="31"/>
      <c r="AI35" s="31"/>
      <c r="AJ35" s="31"/>
    </row>
    <row r="36" spans="1:36" s="45" customFormat="1" ht="51" customHeight="1">
      <c r="A36" s="9"/>
      <c r="B36" s="14" t="s">
        <v>55</v>
      </c>
      <c r="C36" s="19">
        <v>2</v>
      </c>
      <c r="D36" s="20"/>
      <c r="E36" s="20"/>
      <c r="F36" s="20"/>
      <c r="G36" s="63"/>
      <c r="H36" s="63">
        <v>42124</v>
      </c>
      <c r="I36" s="22"/>
      <c r="J36" s="22"/>
      <c r="K36" s="22"/>
      <c r="L36" s="22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</row>
    <row r="37" spans="1:36" s="45" customFormat="1" ht="36" customHeight="1">
      <c r="A37" s="9" t="s">
        <v>141</v>
      </c>
      <c r="B37" s="13" t="s">
        <v>159</v>
      </c>
      <c r="C37" s="19"/>
      <c r="D37" s="20" t="s">
        <v>138</v>
      </c>
      <c r="E37" s="20" t="s">
        <v>47</v>
      </c>
      <c r="F37" s="20" t="s">
        <v>160</v>
      </c>
      <c r="G37" s="63">
        <v>41640</v>
      </c>
      <c r="H37" s="65">
        <v>42185</v>
      </c>
      <c r="I37" s="22">
        <f>SUM(J37:L37)</f>
        <v>0</v>
      </c>
      <c r="J37" s="22">
        <f>SUM(Y37:AB37)</f>
        <v>0</v>
      </c>
      <c r="K37" s="22">
        <f>SUM(AC37:AF37)</f>
        <v>0</v>
      </c>
      <c r="L37" s="22">
        <f>SUM(AG37:AJ37)</f>
        <v>0</v>
      </c>
      <c r="M37" s="20"/>
      <c r="N37" s="20" t="s">
        <v>54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9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</row>
    <row r="38" spans="1:36" s="45" customFormat="1" ht="44.25" customHeight="1">
      <c r="A38" s="9"/>
      <c r="B38" s="14" t="s">
        <v>55</v>
      </c>
      <c r="C38" s="19">
        <v>2</v>
      </c>
      <c r="D38" s="20"/>
      <c r="E38" s="20"/>
      <c r="F38" s="20"/>
      <c r="G38" s="63"/>
      <c r="H38" s="63">
        <v>41820</v>
      </c>
      <c r="I38" s="22"/>
      <c r="J38" s="22"/>
      <c r="K38" s="22"/>
      <c r="L38" s="22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</row>
    <row r="39" spans="1:36" s="45" customFormat="1" ht="39" customHeight="1">
      <c r="A39" s="9" t="s">
        <v>142</v>
      </c>
      <c r="B39" s="13" t="s">
        <v>158</v>
      </c>
      <c r="C39" s="19"/>
      <c r="D39" s="20" t="s">
        <v>47</v>
      </c>
      <c r="E39" s="20" t="s">
        <v>47</v>
      </c>
      <c r="F39" s="20" t="s">
        <v>161</v>
      </c>
      <c r="G39" s="63">
        <v>41640</v>
      </c>
      <c r="H39" s="65">
        <v>41820</v>
      </c>
      <c r="I39" s="22">
        <f>SUM(J39:L39)</f>
        <v>0</v>
      </c>
      <c r="J39" s="22">
        <f>SUM(Y39:AB39)</f>
        <v>0</v>
      </c>
      <c r="K39" s="22">
        <f>SUM(AC39:AF39)</f>
        <v>0</v>
      </c>
      <c r="L39" s="22">
        <f>SUM(AG39:AJ39)</f>
        <v>0</v>
      </c>
      <c r="M39" s="20"/>
      <c r="N39" s="20" t="s">
        <v>54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66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</row>
    <row r="40" spans="1:36" s="45" customFormat="1" ht="48" customHeight="1">
      <c r="A40" s="9"/>
      <c r="B40" s="14" t="s">
        <v>55</v>
      </c>
      <c r="C40" s="19">
        <v>1</v>
      </c>
      <c r="D40" s="20"/>
      <c r="E40" s="20"/>
      <c r="F40" s="20"/>
      <c r="G40" s="63"/>
      <c r="H40" s="63">
        <v>41820</v>
      </c>
      <c r="I40" s="22"/>
      <c r="J40" s="22"/>
      <c r="K40" s="22"/>
      <c r="L40" s="22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  <row r="41" spans="1:36" s="45" customFormat="1" ht="67.5">
      <c r="A41" s="9" t="s">
        <v>142</v>
      </c>
      <c r="B41" s="13" t="s">
        <v>109</v>
      </c>
      <c r="C41" s="19"/>
      <c r="D41" s="20" t="s">
        <v>138</v>
      </c>
      <c r="E41" s="20" t="s">
        <v>47</v>
      </c>
      <c r="F41" s="20" t="s">
        <v>48</v>
      </c>
      <c r="G41" s="63">
        <v>43101</v>
      </c>
      <c r="H41" s="63">
        <v>44561</v>
      </c>
      <c r="I41" s="22">
        <f>SUM(J41:L41)</f>
        <v>0</v>
      </c>
      <c r="J41" s="22">
        <f>SUM(Y41:AB41)</f>
        <v>0</v>
      </c>
      <c r="K41" s="22">
        <f>SUM(AC41:AF41)</f>
        <v>0</v>
      </c>
      <c r="L41" s="22">
        <f>SUM(AG41:AJ41)</f>
        <v>0</v>
      </c>
      <c r="M41" s="20"/>
      <c r="N41" s="20" t="s">
        <v>54</v>
      </c>
      <c r="O41" s="20" t="s">
        <v>54</v>
      </c>
      <c r="P41" s="20"/>
      <c r="Q41" s="20"/>
      <c r="R41" s="20" t="s">
        <v>54</v>
      </c>
      <c r="S41" s="20" t="s">
        <v>54</v>
      </c>
      <c r="T41" s="20"/>
      <c r="U41" s="20"/>
      <c r="V41" s="20" t="s">
        <v>54</v>
      </c>
      <c r="W41" s="20" t="s">
        <v>54</v>
      </c>
      <c r="X41" s="20"/>
      <c r="Y41" s="64"/>
      <c r="Z41" s="31"/>
      <c r="AA41" s="67"/>
      <c r="AB41" s="31"/>
      <c r="AC41" s="31"/>
      <c r="AD41" s="31"/>
      <c r="AE41" s="31"/>
      <c r="AF41" s="31"/>
      <c r="AG41" s="31"/>
      <c r="AH41" s="31"/>
      <c r="AI41" s="31"/>
      <c r="AJ41" s="31"/>
    </row>
    <row r="42" spans="1:36" s="45" customFormat="1" ht="38.25">
      <c r="A42" s="9"/>
      <c r="B42" s="16" t="s">
        <v>214</v>
      </c>
      <c r="C42" s="19">
        <v>1</v>
      </c>
      <c r="D42" s="20"/>
      <c r="E42" s="20"/>
      <c r="F42" s="20"/>
      <c r="G42" s="63"/>
      <c r="H42" s="63">
        <v>43830</v>
      </c>
      <c r="I42" s="22"/>
      <c r="J42" s="22"/>
      <c r="K42" s="22"/>
      <c r="L42" s="22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</row>
    <row r="43" spans="1:36" s="45" customFormat="1" ht="38.25">
      <c r="A43" s="9"/>
      <c r="B43" s="16" t="s">
        <v>244</v>
      </c>
      <c r="C43" s="19">
        <v>2</v>
      </c>
      <c r="D43" s="20"/>
      <c r="E43" s="20"/>
      <c r="F43" s="20"/>
      <c r="G43" s="63"/>
      <c r="H43" s="63">
        <v>44196</v>
      </c>
      <c r="I43" s="22"/>
      <c r="J43" s="22"/>
      <c r="K43" s="22"/>
      <c r="L43" s="22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</row>
    <row r="44" spans="1:36" s="45" customFormat="1" ht="38.25">
      <c r="A44" s="9"/>
      <c r="B44" s="16" t="s">
        <v>272</v>
      </c>
      <c r="C44" s="19">
        <v>2</v>
      </c>
      <c r="D44" s="20"/>
      <c r="E44" s="20"/>
      <c r="F44" s="20"/>
      <c r="G44" s="63"/>
      <c r="H44" s="63">
        <v>44561</v>
      </c>
      <c r="I44" s="22"/>
      <c r="J44" s="22"/>
      <c r="K44" s="22"/>
      <c r="L44" s="22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  <row r="45" spans="1:36" s="45" customFormat="1" ht="56.25">
      <c r="A45" s="9" t="s">
        <v>157</v>
      </c>
      <c r="B45" s="13" t="s">
        <v>111</v>
      </c>
      <c r="C45" s="19"/>
      <c r="D45" s="20" t="s">
        <v>47</v>
      </c>
      <c r="E45" s="20" t="s">
        <v>47</v>
      </c>
      <c r="F45" s="20" t="s">
        <v>112</v>
      </c>
      <c r="G45" s="63">
        <v>43101</v>
      </c>
      <c r="H45" s="63">
        <v>44561</v>
      </c>
      <c r="I45" s="22">
        <f>SUM(J45:L45)</f>
        <v>0</v>
      </c>
      <c r="J45" s="22">
        <f>SUM(Y45:AB45)</f>
        <v>0</v>
      </c>
      <c r="K45" s="22">
        <f>SUM(AC45:AF45)</f>
        <v>0</v>
      </c>
      <c r="L45" s="22">
        <f>SUM(AG45:AJ45)</f>
        <v>0</v>
      </c>
      <c r="M45" s="20"/>
      <c r="N45" s="20" t="s">
        <v>54</v>
      </c>
      <c r="O45" s="20" t="s">
        <v>54</v>
      </c>
      <c r="P45" s="20"/>
      <c r="Q45" s="20"/>
      <c r="R45" s="20" t="s">
        <v>54</v>
      </c>
      <c r="S45" s="20" t="s">
        <v>54</v>
      </c>
      <c r="T45" s="20"/>
      <c r="U45" s="20"/>
      <c r="V45" s="20" t="s">
        <v>54</v>
      </c>
      <c r="W45" s="20" t="s">
        <v>54</v>
      </c>
      <c r="X45" s="20"/>
      <c r="Y45" s="64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</row>
    <row r="46" spans="1:36" s="45" customFormat="1" ht="38.25">
      <c r="A46" s="9"/>
      <c r="B46" s="16" t="s">
        <v>214</v>
      </c>
      <c r="C46" s="19">
        <v>1</v>
      </c>
      <c r="D46" s="20"/>
      <c r="E46" s="20"/>
      <c r="F46" s="20"/>
      <c r="G46" s="63"/>
      <c r="H46" s="63">
        <v>43830</v>
      </c>
      <c r="I46" s="22"/>
      <c r="J46" s="22"/>
      <c r="K46" s="22"/>
      <c r="L46" s="22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</row>
    <row r="47" spans="1:36" s="45" customFormat="1" ht="38.25">
      <c r="A47" s="9"/>
      <c r="B47" s="16" t="s">
        <v>244</v>
      </c>
      <c r="C47" s="19">
        <v>2</v>
      </c>
      <c r="D47" s="20"/>
      <c r="E47" s="20"/>
      <c r="F47" s="20"/>
      <c r="G47" s="63"/>
      <c r="H47" s="63">
        <v>44196</v>
      </c>
      <c r="I47" s="22"/>
      <c r="J47" s="22"/>
      <c r="K47" s="22"/>
      <c r="L47" s="22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</row>
    <row r="48" spans="1:36" s="45" customFormat="1" ht="38.25">
      <c r="A48" s="9"/>
      <c r="B48" s="16" t="s">
        <v>272</v>
      </c>
      <c r="C48" s="19">
        <v>2</v>
      </c>
      <c r="D48" s="20"/>
      <c r="E48" s="20"/>
      <c r="F48" s="20"/>
      <c r="G48" s="63"/>
      <c r="H48" s="63">
        <v>44561</v>
      </c>
      <c r="I48" s="22"/>
      <c r="J48" s="22"/>
      <c r="K48" s="22"/>
      <c r="L48" s="22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</row>
    <row r="49" spans="1:36" s="45" customFormat="1" ht="89.25">
      <c r="A49" s="11" t="s">
        <v>65</v>
      </c>
      <c r="B49" s="15" t="s">
        <v>33</v>
      </c>
      <c r="C49" s="60"/>
      <c r="D49" s="25" t="s">
        <v>138</v>
      </c>
      <c r="E49" s="25" t="s">
        <v>240</v>
      </c>
      <c r="F49" s="61" t="s">
        <v>40</v>
      </c>
      <c r="G49" s="62">
        <v>43101</v>
      </c>
      <c r="H49" s="62">
        <v>44561</v>
      </c>
      <c r="I49" s="30">
        <f>SUM(J49:L49)</f>
        <v>1858.3</v>
      </c>
      <c r="J49" s="30">
        <f>SUM(J50+J54+J58+J62+J66+J70+J74+J78)</f>
        <v>1858.3</v>
      </c>
      <c r="K49" s="30">
        <f>SUM(K50+K54+K58+K62+K66+K70+K74+K78)</f>
        <v>0</v>
      </c>
      <c r="L49" s="30">
        <f>SUM(L50+L54+L58+L62+L66+L70+L74+L78)</f>
        <v>0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30">
        <f>SUM(Y50+Y54+Y58+Y62+Y66+Y70+Y74+Y78)</f>
        <v>1891</v>
      </c>
      <c r="Z49" s="30">
        <f aca="true" t="shared" si="4" ref="Z49:AJ49">SUM(Z50+Z54+Z58+Z62+Z66+Z70+Z74+Z78)</f>
        <v>0</v>
      </c>
      <c r="AA49" s="30">
        <f t="shared" si="4"/>
        <v>0</v>
      </c>
      <c r="AB49" s="30">
        <f t="shared" si="4"/>
        <v>0</v>
      </c>
      <c r="AC49" s="30">
        <f t="shared" si="4"/>
        <v>0</v>
      </c>
      <c r="AD49" s="30">
        <f t="shared" si="4"/>
        <v>0</v>
      </c>
      <c r="AE49" s="30">
        <f t="shared" si="4"/>
        <v>0</v>
      </c>
      <c r="AF49" s="30">
        <f t="shared" si="4"/>
        <v>0</v>
      </c>
      <c r="AG49" s="30">
        <f t="shared" si="4"/>
        <v>0</v>
      </c>
      <c r="AH49" s="30">
        <f t="shared" si="4"/>
        <v>0</v>
      </c>
      <c r="AI49" s="30">
        <f t="shared" si="4"/>
        <v>0</v>
      </c>
      <c r="AJ49" s="30">
        <f t="shared" si="4"/>
        <v>0</v>
      </c>
    </row>
    <row r="50" spans="1:36" s="45" customFormat="1" ht="67.5">
      <c r="A50" s="9" t="s">
        <v>64</v>
      </c>
      <c r="B50" s="17" t="s">
        <v>63</v>
      </c>
      <c r="C50" s="19"/>
      <c r="D50" s="20" t="s">
        <v>47</v>
      </c>
      <c r="E50" s="20" t="s">
        <v>47</v>
      </c>
      <c r="F50" s="20" t="s">
        <v>62</v>
      </c>
      <c r="G50" s="63">
        <v>43101</v>
      </c>
      <c r="H50" s="63">
        <v>44561</v>
      </c>
      <c r="I50" s="22">
        <f>SUM(J50:L50)</f>
        <v>0</v>
      </c>
      <c r="J50" s="22">
        <f>SUM(Y50:AB50)</f>
        <v>0</v>
      </c>
      <c r="K50" s="22">
        <f>SUM(AC50:AF50)</f>
        <v>0</v>
      </c>
      <c r="L50" s="22">
        <f>SUM(AG50:AJ50)</f>
        <v>0</v>
      </c>
      <c r="M50" s="20"/>
      <c r="N50" s="20"/>
      <c r="O50" s="20" t="s">
        <v>54</v>
      </c>
      <c r="P50" s="20" t="s">
        <v>54</v>
      </c>
      <c r="Q50" s="20"/>
      <c r="R50" s="20"/>
      <c r="S50" s="20" t="s">
        <v>54</v>
      </c>
      <c r="T50" s="20" t="s">
        <v>54</v>
      </c>
      <c r="U50" s="20"/>
      <c r="V50" s="20"/>
      <c r="W50" s="20" t="s">
        <v>54</v>
      </c>
      <c r="X50" s="20" t="s">
        <v>54</v>
      </c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</row>
    <row r="51" spans="1:36" s="45" customFormat="1" ht="51">
      <c r="A51" s="9"/>
      <c r="B51" s="16" t="s">
        <v>215</v>
      </c>
      <c r="C51" s="19">
        <v>2</v>
      </c>
      <c r="D51" s="20"/>
      <c r="E51" s="20"/>
      <c r="F51" s="20"/>
      <c r="G51" s="63"/>
      <c r="H51" s="63">
        <v>43830</v>
      </c>
      <c r="I51" s="22"/>
      <c r="J51" s="22"/>
      <c r="K51" s="22"/>
      <c r="L51" s="22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</row>
    <row r="52" spans="1:36" s="45" customFormat="1" ht="51">
      <c r="A52" s="9"/>
      <c r="B52" s="16" t="s">
        <v>245</v>
      </c>
      <c r="C52" s="19">
        <v>3</v>
      </c>
      <c r="D52" s="20"/>
      <c r="E52" s="20"/>
      <c r="F52" s="20"/>
      <c r="G52" s="63"/>
      <c r="H52" s="63">
        <v>44196</v>
      </c>
      <c r="I52" s="22"/>
      <c r="J52" s="22"/>
      <c r="K52" s="22"/>
      <c r="L52" s="22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</row>
    <row r="53" spans="1:36" s="45" customFormat="1" ht="51">
      <c r="A53" s="9"/>
      <c r="B53" s="16" t="s">
        <v>273</v>
      </c>
      <c r="C53" s="19">
        <v>3</v>
      </c>
      <c r="D53" s="20"/>
      <c r="E53" s="20"/>
      <c r="F53" s="20"/>
      <c r="G53" s="63"/>
      <c r="H53" s="63">
        <v>44561</v>
      </c>
      <c r="I53" s="22"/>
      <c r="J53" s="22"/>
      <c r="K53" s="22"/>
      <c r="L53" s="22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</row>
    <row r="54" spans="1:36" s="45" customFormat="1" ht="78.75">
      <c r="A54" s="9" t="s">
        <v>66</v>
      </c>
      <c r="B54" s="3" t="s">
        <v>162</v>
      </c>
      <c r="C54" s="19"/>
      <c r="D54" s="20" t="s">
        <v>47</v>
      </c>
      <c r="E54" s="20" t="s">
        <v>47</v>
      </c>
      <c r="F54" s="68" t="s">
        <v>113</v>
      </c>
      <c r="G54" s="63">
        <v>43101</v>
      </c>
      <c r="H54" s="63">
        <v>44561</v>
      </c>
      <c r="I54" s="22">
        <f>SUM(J54:L54)</f>
        <v>1596.3</v>
      </c>
      <c r="J54" s="22">
        <v>1596.3</v>
      </c>
      <c r="K54" s="22">
        <f>SUM(AC54:AF54)</f>
        <v>0</v>
      </c>
      <c r="L54" s="22">
        <f>SUM(AG54:AJ54)</f>
        <v>0</v>
      </c>
      <c r="M54" s="20"/>
      <c r="N54" s="20" t="s">
        <v>54</v>
      </c>
      <c r="O54" s="20" t="s">
        <v>54</v>
      </c>
      <c r="P54" s="20" t="s">
        <v>54</v>
      </c>
      <c r="Q54" s="20"/>
      <c r="R54" s="20" t="s">
        <v>54</v>
      </c>
      <c r="S54" s="20" t="s">
        <v>54</v>
      </c>
      <c r="T54" s="20" t="s">
        <v>54</v>
      </c>
      <c r="U54" s="20"/>
      <c r="V54" s="20" t="s">
        <v>54</v>
      </c>
      <c r="W54" s="20" t="s">
        <v>54</v>
      </c>
      <c r="X54" s="20" t="s">
        <v>54</v>
      </c>
      <c r="Y54" s="64">
        <v>1629</v>
      </c>
      <c r="Z54" s="66"/>
      <c r="AA54" s="31"/>
      <c r="AB54" s="64"/>
      <c r="AC54" s="31"/>
      <c r="AD54" s="31"/>
      <c r="AE54" s="31"/>
      <c r="AF54" s="31"/>
      <c r="AG54" s="31"/>
      <c r="AH54" s="31"/>
      <c r="AI54" s="31"/>
      <c r="AJ54" s="31"/>
    </row>
    <row r="55" spans="1:36" s="45" customFormat="1" ht="51">
      <c r="A55" s="9"/>
      <c r="B55" s="16" t="s">
        <v>216</v>
      </c>
      <c r="C55" s="19">
        <v>2</v>
      </c>
      <c r="D55" s="20"/>
      <c r="E55" s="20"/>
      <c r="F55" s="20"/>
      <c r="G55" s="63"/>
      <c r="H55" s="63">
        <v>43830</v>
      </c>
      <c r="I55" s="22"/>
      <c r="J55" s="22"/>
      <c r="K55" s="22"/>
      <c r="L55" s="22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1:36" s="45" customFormat="1" ht="51">
      <c r="A56" s="9"/>
      <c r="B56" s="16" t="s">
        <v>274</v>
      </c>
      <c r="C56" s="19">
        <v>3</v>
      </c>
      <c r="D56" s="20"/>
      <c r="E56" s="20"/>
      <c r="F56" s="20"/>
      <c r="G56" s="63"/>
      <c r="H56" s="63">
        <v>44196</v>
      </c>
      <c r="I56" s="22"/>
      <c r="J56" s="22"/>
      <c r="K56" s="22"/>
      <c r="L56" s="22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1:36" s="45" customFormat="1" ht="51">
      <c r="A57" s="9"/>
      <c r="B57" s="16" t="s">
        <v>275</v>
      </c>
      <c r="C57" s="19">
        <v>3</v>
      </c>
      <c r="D57" s="20"/>
      <c r="E57" s="20"/>
      <c r="F57" s="20"/>
      <c r="G57" s="63"/>
      <c r="H57" s="63">
        <v>44561</v>
      </c>
      <c r="I57" s="22"/>
      <c r="J57" s="22"/>
      <c r="K57" s="22"/>
      <c r="L57" s="22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</row>
    <row r="58" spans="1:36" s="45" customFormat="1" ht="45">
      <c r="A58" s="9" t="s">
        <v>67</v>
      </c>
      <c r="B58" s="3" t="s">
        <v>114</v>
      </c>
      <c r="C58" s="19"/>
      <c r="D58" s="20" t="s">
        <v>47</v>
      </c>
      <c r="E58" s="20" t="s">
        <v>47</v>
      </c>
      <c r="F58" s="69" t="s">
        <v>25</v>
      </c>
      <c r="G58" s="63">
        <v>43101</v>
      </c>
      <c r="H58" s="63">
        <v>44561</v>
      </c>
      <c r="I58" s="22">
        <f>SUM(J58:L58)</f>
        <v>161</v>
      </c>
      <c r="J58" s="22">
        <f>SUM(Y58:AB58)</f>
        <v>161</v>
      </c>
      <c r="K58" s="22">
        <f>SUM(AC58:AF58)</f>
        <v>0</v>
      </c>
      <c r="L58" s="22">
        <f>SUM(AG58:AJ58)</f>
        <v>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64">
        <v>161</v>
      </c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</row>
    <row r="59" spans="1:36" s="45" customFormat="1" ht="51">
      <c r="A59" s="9"/>
      <c r="B59" s="16" t="s">
        <v>276</v>
      </c>
      <c r="C59" s="19">
        <v>3</v>
      </c>
      <c r="D59" s="20"/>
      <c r="E59" s="20"/>
      <c r="F59" s="20"/>
      <c r="G59" s="63"/>
      <c r="H59" s="63">
        <v>43830</v>
      </c>
      <c r="I59" s="22"/>
      <c r="J59" s="22"/>
      <c r="K59" s="22"/>
      <c r="L59" s="22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</row>
    <row r="60" spans="1:36" s="45" customFormat="1" ht="51">
      <c r="A60" s="9"/>
      <c r="B60" s="16" t="s">
        <v>277</v>
      </c>
      <c r="C60" s="19">
        <v>3</v>
      </c>
      <c r="D60" s="20"/>
      <c r="E60" s="20"/>
      <c r="F60" s="20"/>
      <c r="G60" s="63"/>
      <c r="H60" s="63">
        <v>44196</v>
      </c>
      <c r="I60" s="22"/>
      <c r="J60" s="22"/>
      <c r="K60" s="22"/>
      <c r="L60" s="22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</row>
    <row r="61" spans="1:36" s="45" customFormat="1" ht="51">
      <c r="A61" s="9"/>
      <c r="B61" s="16" t="s">
        <v>278</v>
      </c>
      <c r="C61" s="19">
        <v>3</v>
      </c>
      <c r="D61" s="20"/>
      <c r="E61" s="20"/>
      <c r="F61" s="20"/>
      <c r="G61" s="63"/>
      <c r="H61" s="63">
        <v>44561</v>
      </c>
      <c r="I61" s="22"/>
      <c r="J61" s="22"/>
      <c r="K61" s="22"/>
      <c r="L61" s="22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</row>
    <row r="62" spans="1:36" s="45" customFormat="1" ht="193.5" customHeight="1">
      <c r="A62" s="9" t="s">
        <v>68</v>
      </c>
      <c r="B62" s="70" t="s">
        <v>69</v>
      </c>
      <c r="C62" s="19"/>
      <c r="D62" s="20" t="s">
        <v>47</v>
      </c>
      <c r="E62" s="20" t="s">
        <v>47</v>
      </c>
      <c r="F62" s="71" t="s">
        <v>70</v>
      </c>
      <c r="G62" s="63">
        <v>43101</v>
      </c>
      <c r="H62" s="63">
        <v>44561</v>
      </c>
      <c r="I62" s="22">
        <f>SUM(J62:L62)</f>
        <v>0</v>
      </c>
      <c r="J62" s="72">
        <f>SUM(Y62:AB62)</f>
        <v>0</v>
      </c>
      <c r="K62" s="72">
        <f>SUM(AC62:AF62)</f>
        <v>0</v>
      </c>
      <c r="L62" s="72">
        <f>SUM(AG62:AJ62)</f>
        <v>0</v>
      </c>
      <c r="M62" s="20"/>
      <c r="N62" s="20"/>
      <c r="O62" s="20" t="s">
        <v>54</v>
      </c>
      <c r="P62" s="20" t="s">
        <v>54</v>
      </c>
      <c r="Q62" s="20"/>
      <c r="R62" s="20"/>
      <c r="S62" s="20" t="s">
        <v>54</v>
      </c>
      <c r="T62" s="20" t="s">
        <v>54</v>
      </c>
      <c r="U62" s="20"/>
      <c r="V62" s="20"/>
      <c r="W62" s="20" t="s">
        <v>54</v>
      </c>
      <c r="X62" s="20" t="s">
        <v>54</v>
      </c>
      <c r="Y62" s="64"/>
      <c r="Z62" s="31"/>
      <c r="AA62" s="31"/>
      <c r="AB62" s="64"/>
      <c r="AC62" s="31"/>
      <c r="AD62" s="31"/>
      <c r="AE62" s="31"/>
      <c r="AF62" s="31"/>
      <c r="AG62" s="31"/>
      <c r="AH62" s="31"/>
      <c r="AI62" s="31"/>
      <c r="AJ62" s="31"/>
    </row>
    <row r="63" spans="1:36" s="45" customFormat="1" ht="51">
      <c r="A63" s="9"/>
      <c r="B63" s="16" t="s">
        <v>279</v>
      </c>
      <c r="C63" s="19">
        <v>2</v>
      </c>
      <c r="D63" s="20"/>
      <c r="E63" s="20"/>
      <c r="F63" s="20"/>
      <c r="G63" s="63"/>
      <c r="H63" s="63">
        <v>43830</v>
      </c>
      <c r="I63" s="22"/>
      <c r="J63" s="22"/>
      <c r="K63" s="22"/>
      <c r="L63" s="22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</row>
    <row r="64" spans="1:36" s="45" customFormat="1" ht="51">
      <c r="A64" s="9"/>
      <c r="B64" s="16" t="s">
        <v>280</v>
      </c>
      <c r="C64" s="19">
        <v>3</v>
      </c>
      <c r="D64" s="20"/>
      <c r="E64" s="20"/>
      <c r="F64" s="20"/>
      <c r="G64" s="63"/>
      <c r="H64" s="63">
        <v>44196</v>
      </c>
      <c r="I64" s="22"/>
      <c r="J64" s="22"/>
      <c r="K64" s="22"/>
      <c r="L64" s="22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</row>
    <row r="65" spans="1:36" s="45" customFormat="1" ht="51">
      <c r="A65" s="9"/>
      <c r="B65" s="16" t="s">
        <v>281</v>
      </c>
      <c r="C65" s="19">
        <v>3</v>
      </c>
      <c r="D65" s="20"/>
      <c r="E65" s="20"/>
      <c r="F65" s="20"/>
      <c r="G65" s="63"/>
      <c r="H65" s="63">
        <v>44561</v>
      </c>
      <c r="I65" s="22"/>
      <c r="J65" s="22"/>
      <c r="K65" s="22"/>
      <c r="L65" s="22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</row>
    <row r="66" spans="1:36" s="45" customFormat="1" ht="51">
      <c r="A66" s="9" t="s">
        <v>205</v>
      </c>
      <c r="B66" s="4" t="s">
        <v>206</v>
      </c>
      <c r="C66" s="19"/>
      <c r="D66" s="25" t="s">
        <v>207</v>
      </c>
      <c r="E66" s="25" t="s">
        <v>240</v>
      </c>
      <c r="F66" s="20" t="s">
        <v>208</v>
      </c>
      <c r="G66" s="63">
        <v>43101</v>
      </c>
      <c r="H66" s="63">
        <v>44561</v>
      </c>
      <c r="I66" s="22">
        <f>SUM(J66:L66)</f>
        <v>0</v>
      </c>
      <c r="J66" s="72">
        <f>SUM(Y66:AB66)</f>
        <v>0</v>
      </c>
      <c r="K66" s="72">
        <f>SUM(AC66:AF66)</f>
        <v>0</v>
      </c>
      <c r="L66" s="72">
        <f>SUM(AG66:AJ66)</f>
        <v>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</row>
    <row r="67" spans="1:36" s="45" customFormat="1" ht="63.75">
      <c r="A67" s="9"/>
      <c r="B67" s="16" t="s">
        <v>246</v>
      </c>
      <c r="C67" s="19">
        <v>2</v>
      </c>
      <c r="D67" s="25"/>
      <c r="E67" s="25"/>
      <c r="F67" s="20"/>
      <c r="G67" s="63"/>
      <c r="H67" s="63">
        <v>43830</v>
      </c>
      <c r="I67" s="22"/>
      <c r="J67" s="22"/>
      <c r="K67" s="22"/>
      <c r="L67" s="22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</row>
    <row r="68" spans="1:36" s="45" customFormat="1" ht="63.75">
      <c r="A68" s="9"/>
      <c r="B68" s="16" t="s">
        <v>282</v>
      </c>
      <c r="C68" s="19">
        <v>2</v>
      </c>
      <c r="D68" s="25"/>
      <c r="E68" s="25"/>
      <c r="F68" s="20"/>
      <c r="G68" s="63"/>
      <c r="H68" s="63">
        <v>44196</v>
      </c>
      <c r="I68" s="22"/>
      <c r="J68" s="22"/>
      <c r="K68" s="22"/>
      <c r="L68" s="22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</row>
    <row r="69" spans="1:36" s="45" customFormat="1" ht="63.75">
      <c r="A69" s="9"/>
      <c r="B69" s="16" t="s">
        <v>283</v>
      </c>
      <c r="C69" s="19">
        <v>2</v>
      </c>
      <c r="D69" s="25"/>
      <c r="E69" s="25"/>
      <c r="F69" s="20"/>
      <c r="G69" s="63"/>
      <c r="H69" s="63">
        <v>44561</v>
      </c>
      <c r="I69" s="22"/>
      <c r="J69" s="22"/>
      <c r="K69" s="22"/>
      <c r="L69" s="22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</row>
    <row r="70" spans="1:36" s="45" customFormat="1" ht="51">
      <c r="A70" s="9" t="s">
        <v>209</v>
      </c>
      <c r="B70" s="4" t="s">
        <v>210</v>
      </c>
      <c r="C70" s="19"/>
      <c r="D70" s="25" t="s">
        <v>207</v>
      </c>
      <c r="E70" s="25" t="s">
        <v>240</v>
      </c>
      <c r="F70" s="20" t="s">
        <v>208</v>
      </c>
      <c r="G70" s="63">
        <v>43101</v>
      </c>
      <c r="H70" s="63">
        <v>44561</v>
      </c>
      <c r="I70" s="22">
        <f>SUM(J70:L70)</f>
        <v>0</v>
      </c>
      <c r="J70" s="72">
        <f>SUM(Y70:AB70)</f>
        <v>0</v>
      </c>
      <c r="K70" s="72">
        <f>SUM(AC70:AF70)</f>
        <v>0</v>
      </c>
      <c r="L70" s="72">
        <f>SUM(AG70:AJ70)</f>
        <v>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</row>
    <row r="71" spans="1:36" s="45" customFormat="1" ht="51">
      <c r="A71" s="9"/>
      <c r="B71" s="16" t="s">
        <v>284</v>
      </c>
      <c r="C71" s="19">
        <v>2</v>
      </c>
      <c r="D71" s="25"/>
      <c r="E71" s="25"/>
      <c r="F71" s="20"/>
      <c r="G71" s="63"/>
      <c r="H71" s="63">
        <v>43830</v>
      </c>
      <c r="I71" s="22"/>
      <c r="J71" s="22"/>
      <c r="K71" s="22"/>
      <c r="L71" s="22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</row>
    <row r="72" spans="1:36" s="45" customFormat="1" ht="51">
      <c r="A72" s="9"/>
      <c r="B72" s="16" t="s">
        <v>285</v>
      </c>
      <c r="C72" s="19">
        <v>2</v>
      </c>
      <c r="D72" s="25"/>
      <c r="E72" s="25"/>
      <c r="F72" s="20"/>
      <c r="G72" s="63"/>
      <c r="H72" s="63">
        <v>44196</v>
      </c>
      <c r="I72" s="22"/>
      <c r="J72" s="22"/>
      <c r="K72" s="22"/>
      <c r="L72" s="22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</row>
    <row r="73" spans="1:36" s="45" customFormat="1" ht="51">
      <c r="A73" s="9"/>
      <c r="B73" s="16" t="s">
        <v>286</v>
      </c>
      <c r="C73" s="19">
        <v>2</v>
      </c>
      <c r="D73" s="20"/>
      <c r="E73" s="20"/>
      <c r="F73" s="73"/>
      <c r="G73" s="63"/>
      <c r="H73" s="63">
        <v>44561</v>
      </c>
      <c r="I73" s="22"/>
      <c r="J73" s="22"/>
      <c r="K73" s="22"/>
      <c r="L73" s="22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</row>
    <row r="74" spans="1:36" s="45" customFormat="1" ht="51">
      <c r="A74" s="9" t="s">
        <v>211</v>
      </c>
      <c r="B74" s="4" t="s">
        <v>212</v>
      </c>
      <c r="C74" s="19"/>
      <c r="D74" s="25" t="s">
        <v>207</v>
      </c>
      <c r="E74" s="25" t="s">
        <v>240</v>
      </c>
      <c r="F74" s="20" t="s">
        <v>208</v>
      </c>
      <c r="G74" s="63">
        <v>43101</v>
      </c>
      <c r="H74" s="63">
        <v>44561</v>
      </c>
      <c r="I74" s="22">
        <f>SUM(J74:L74)</f>
        <v>0</v>
      </c>
      <c r="J74" s="72">
        <f>SUM(Y74:AB74)</f>
        <v>0</v>
      </c>
      <c r="K74" s="72">
        <f>SUM(AC74:AF74)</f>
        <v>0</v>
      </c>
      <c r="L74" s="72">
        <f>SUM(AG74:AJ74)</f>
        <v>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</row>
    <row r="75" spans="1:36" s="45" customFormat="1" ht="51">
      <c r="A75" s="9"/>
      <c r="B75" s="16" t="s">
        <v>247</v>
      </c>
      <c r="C75" s="19">
        <v>2</v>
      </c>
      <c r="D75" s="25"/>
      <c r="E75" s="25"/>
      <c r="F75" s="20" t="s">
        <v>213</v>
      </c>
      <c r="G75" s="63"/>
      <c r="H75" s="63">
        <v>43830</v>
      </c>
      <c r="I75" s="22"/>
      <c r="J75" s="22"/>
      <c r="K75" s="22"/>
      <c r="L75" s="22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</row>
    <row r="76" spans="1:36" s="45" customFormat="1" ht="51">
      <c r="A76" s="9"/>
      <c r="B76" s="16" t="s">
        <v>287</v>
      </c>
      <c r="C76" s="19">
        <v>2</v>
      </c>
      <c r="D76" s="25"/>
      <c r="E76" s="25"/>
      <c r="F76" s="20" t="s">
        <v>213</v>
      </c>
      <c r="G76" s="63"/>
      <c r="H76" s="63">
        <v>44196</v>
      </c>
      <c r="I76" s="22"/>
      <c r="J76" s="22"/>
      <c r="K76" s="22"/>
      <c r="L76" s="22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</row>
    <row r="77" spans="1:36" s="45" customFormat="1" ht="51">
      <c r="A77" s="9"/>
      <c r="B77" s="16" t="s">
        <v>288</v>
      </c>
      <c r="C77" s="19">
        <v>2</v>
      </c>
      <c r="D77" s="25"/>
      <c r="E77" s="25"/>
      <c r="F77" s="20" t="s">
        <v>213</v>
      </c>
      <c r="G77" s="63"/>
      <c r="H77" s="63">
        <v>44561</v>
      </c>
      <c r="I77" s="22"/>
      <c r="J77" s="22"/>
      <c r="K77" s="22"/>
      <c r="L77" s="22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</row>
    <row r="78" spans="1:36" s="45" customFormat="1" ht="106.5" customHeight="1">
      <c r="A78" s="5" t="s">
        <v>238</v>
      </c>
      <c r="B78" s="4" t="s">
        <v>235</v>
      </c>
      <c r="C78" s="6"/>
      <c r="D78" s="7" t="s">
        <v>207</v>
      </c>
      <c r="E78" s="25" t="s">
        <v>240</v>
      </c>
      <c r="F78" s="8" t="s">
        <v>236</v>
      </c>
      <c r="G78" s="63">
        <v>43101</v>
      </c>
      <c r="H78" s="63">
        <v>44561</v>
      </c>
      <c r="I78" s="22">
        <f>SUM(J78:L78)</f>
        <v>101</v>
      </c>
      <c r="J78" s="72">
        <f>SUM(Y78:AB78)</f>
        <v>101</v>
      </c>
      <c r="K78" s="72">
        <f>SUM(AC78:AF78)</f>
        <v>0</v>
      </c>
      <c r="L78" s="72">
        <f>SUM(AG78:AJ78)</f>
        <v>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31">
        <v>101</v>
      </c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</row>
    <row r="79" spans="1:36" s="45" customFormat="1" ht="25.5">
      <c r="A79" s="9"/>
      <c r="B79" s="16" t="s">
        <v>237</v>
      </c>
      <c r="C79" s="19"/>
      <c r="D79" s="20"/>
      <c r="E79" s="20"/>
      <c r="F79" s="20"/>
      <c r="G79" s="63"/>
      <c r="H79" s="63">
        <v>43830</v>
      </c>
      <c r="I79" s="22"/>
      <c r="J79" s="22"/>
      <c r="K79" s="22"/>
      <c r="L79" s="22"/>
      <c r="M79" s="20"/>
      <c r="N79" s="20"/>
      <c r="O79" s="20" t="s">
        <v>54</v>
      </c>
      <c r="P79" s="20" t="s">
        <v>54</v>
      </c>
      <c r="Q79" s="20"/>
      <c r="R79" s="20"/>
      <c r="S79" s="20" t="s">
        <v>54</v>
      </c>
      <c r="T79" s="20" t="s">
        <v>54</v>
      </c>
      <c r="U79" s="20"/>
      <c r="V79" s="20"/>
      <c r="W79" s="20" t="s">
        <v>54</v>
      </c>
      <c r="X79" s="20" t="s">
        <v>54</v>
      </c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</row>
    <row r="80" spans="1:36" s="45" customFormat="1" ht="25.5">
      <c r="A80" s="9"/>
      <c r="B80" s="16" t="s">
        <v>248</v>
      </c>
      <c r="C80" s="19"/>
      <c r="D80" s="20"/>
      <c r="E80" s="20"/>
      <c r="F80" s="20"/>
      <c r="G80" s="63"/>
      <c r="H80" s="63">
        <v>44196</v>
      </c>
      <c r="I80" s="22"/>
      <c r="J80" s="22"/>
      <c r="K80" s="22"/>
      <c r="L80" s="22"/>
      <c r="M80" s="20"/>
      <c r="N80" s="20"/>
      <c r="O80" s="20" t="s">
        <v>54</v>
      </c>
      <c r="P80" s="20" t="s">
        <v>54</v>
      </c>
      <c r="Q80" s="20"/>
      <c r="R80" s="20"/>
      <c r="S80" s="20" t="s">
        <v>54</v>
      </c>
      <c r="T80" s="20" t="s">
        <v>54</v>
      </c>
      <c r="U80" s="20"/>
      <c r="V80" s="20"/>
      <c r="W80" s="20" t="s">
        <v>54</v>
      </c>
      <c r="X80" s="20" t="s">
        <v>54</v>
      </c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</row>
    <row r="81" spans="1:36" s="45" customFormat="1" ht="25.5">
      <c r="A81" s="9"/>
      <c r="B81" s="16" t="s">
        <v>289</v>
      </c>
      <c r="C81" s="19"/>
      <c r="D81" s="20"/>
      <c r="E81" s="20"/>
      <c r="F81" s="20"/>
      <c r="G81" s="63"/>
      <c r="H81" s="63">
        <v>44561</v>
      </c>
      <c r="I81" s="22"/>
      <c r="J81" s="22"/>
      <c r="K81" s="22"/>
      <c r="L81" s="22"/>
      <c r="M81" s="20"/>
      <c r="N81" s="20"/>
      <c r="O81" s="20" t="s">
        <v>54</v>
      </c>
      <c r="P81" s="20" t="s">
        <v>54</v>
      </c>
      <c r="Q81" s="20"/>
      <c r="R81" s="20"/>
      <c r="S81" s="20" t="s">
        <v>54</v>
      </c>
      <c r="T81" s="20" t="s">
        <v>54</v>
      </c>
      <c r="U81" s="20"/>
      <c r="V81" s="20"/>
      <c r="W81" s="20" t="s">
        <v>54</v>
      </c>
      <c r="X81" s="20" t="s">
        <v>54</v>
      </c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</row>
    <row r="82" spans="1:36" s="45" customFormat="1" ht="63.75">
      <c r="A82" s="11" t="s">
        <v>71</v>
      </c>
      <c r="B82" s="15" t="s">
        <v>20</v>
      </c>
      <c r="C82" s="60"/>
      <c r="D82" s="25" t="s">
        <v>138</v>
      </c>
      <c r="E82" s="25" t="s">
        <v>240</v>
      </c>
      <c r="F82" s="61" t="s">
        <v>41</v>
      </c>
      <c r="G82" s="62">
        <v>43101</v>
      </c>
      <c r="H82" s="62">
        <v>44561</v>
      </c>
      <c r="I82" s="30">
        <f>SUM(J82:L82)</f>
        <v>1435749.4400000002</v>
      </c>
      <c r="J82" s="30">
        <f>SUM(J83+J107+J119+J87+J91+J95+J99+J103+J111+J115)</f>
        <v>474773.44</v>
      </c>
      <c r="K82" s="30">
        <f>SUM(K83+K107+K119+K87+K91+K95+K99+K103+K111+K115)</f>
        <v>479891.69000000006</v>
      </c>
      <c r="L82" s="30">
        <f>SUM(L83+L107+L119+L87+L91+L95+L99+L103+L111+L115)</f>
        <v>481084.31</v>
      </c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30">
        <f>SUM(Y83+Y107+Y119+Y87+Y91+Y95+Y99+Y103+Y111+Y115)</f>
        <v>81430.53</v>
      </c>
      <c r="Z82" s="30">
        <f>SUM(Z83+Z107+Z119+Z87+Z91+Z95+Z99+Z103+Z111+Z115)</f>
        <v>0</v>
      </c>
      <c r="AA82" s="30">
        <f aca="true" t="shared" si="5" ref="AA82:AJ82">SUM(AA83+AA107+AA119+AA87+AA91+AA95+AA99+AA103+AA111+AA115)</f>
        <v>393342.91000000003</v>
      </c>
      <c r="AB82" s="30">
        <f t="shared" si="5"/>
        <v>0</v>
      </c>
      <c r="AC82" s="30">
        <f t="shared" si="5"/>
        <v>82548.68</v>
      </c>
      <c r="AD82" s="30">
        <f t="shared" si="5"/>
        <v>0</v>
      </c>
      <c r="AE82" s="30">
        <f t="shared" si="5"/>
        <v>397343.01</v>
      </c>
      <c r="AF82" s="30">
        <f t="shared" si="5"/>
        <v>0</v>
      </c>
      <c r="AG82" s="30">
        <f t="shared" si="5"/>
        <v>82049.09</v>
      </c>
      <c r="AH82" s="30">
        <f t="shared" si="5"/>
        <v>0</v>
      </c>
      <c r="AI82" s="30">
        <f t="shared" si="5"/>
        <v>399035.22</v>
      </c>
      <c r="AJ82" s="30">
        <f t="shared" si="5"/>
        <v>0</v>
      </c>
    </row>
    <row r="83" spans="1:36" s="45" customFormat="1" ht="45">
      <c r="A83" s="9" t="s">
        <v>72</v>
      </c>
      <c r="B83" s="17" t="s">
        <v>185</v>
      </c>
      <c r="C83" s="19"/>
      <c r="D83" s="20" t="s">
        <v>47</v>
      </c>
      <c r="E83" s="20" t="s">
        <v>47</v>
      </c>
      <c r="F83" s="68" t="s">
        <v>199</v>
      </c>
      <c r="G83" s="63">
        <v>43101</v>
      </c>
      <c r="H83" s="63">
        <v>44561</v>
      </c>
      <c r="I83" s="22">
        <f>SUM(J83:L83)</f>
        <v>0</v>
      </c>
      <c r="J83" s="72">
        <f>SUM(Y83:AB83)</f>
        <v>0</v>
      </c>
      <c r="K83" s="72">
        <f>SUM(AC83:AF83)</f>
        <v>0</v>
      </c>
      <c r="L83" s="72">
        <f>SUM(AG83:AJ83)</f>
        <v>0</v>
      </c>
      <c r="M83" s="68" t="s">
        <v>54</v>
      </c>
      <c r="N83" s="68" t="s">
        <v>54</v>
      </c>
      <c r="O83" s="68" t="s">
        <v>54</v>
      </c>
      <c r="P83" s="68" t="s">
        <v>54</v>
      </c>
      <c r="Q83" s="68" t="s">
        <v>54</v>
      </c>
      <c r="R83" s="68" t="s">
        <v>54</v>
      </c>
      <c r="S83" s="68" t="s">
        <v>54</v>
      </c>
      <c r="T83" s="68" t="s">
        <v>54</v>
      </c>
      <c r="U83" s="68" t="s">
        <v>54</v>
      </c>
      <c r="V83" s="68" t="s">
        <v>54</v>
      </c>
      <c r="W83" s="68" t="s">
        <v>54</v>
      </c>
      <c r="X83" s="68" t="s">
        <v>54</v>
      </c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</row>
    <row r="84" spans="1:36" s="45" customFormat="1" ht="25.5">
      <c r="A84" s="9"/>
      <c r="B84" s="16" t="s">
        <v>217</v>
      </c>
      <c r="C84" s="19">
        <v>1</v>
      </c>
      <c r="D84" s="20"/>
      <c r="E84" s="20"/>
      <c r="F84" s="20"/>
      <c r="G84" s="63"/>
      <c r="H84" s="63">
        <v>43830</v>
      </c>
      <c r="I84" s="22"/>
      <c r="J84" s="72"/>
      <c r="K84" s="72"/>
      <c r="L84" s="72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</row>
    <row r="85" spans="1:36" s="45" customFormat="1" ht="25.5">
      <c r="A85" s="9"/>
      <c r="B85" s="16" t="s">
        <v>249</v>
      </c>
      <c r="C85" s="19">
        <v>1</v>
      </c>
      <c r="D85" s="20"/>
      <c r="E85" s="20"/>
      <c r="F85" s="20"/>
      <c r="G85" s="63"/>
      <c r="H85" s="63">
        <v>44196</v>
      </c>
      <c r="I85" s="22"/>
      <c r="J85" s="72"/>
      <c r="K85" s="72"/>
      <c r="L85" s="72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</row>
    <row r="86" spans="1:36" s="45" customFormat="1" ht="25.5">
      <c r="A86" s="9"/>
      <c r="B86" s="16" t="s">
        <v>290</v>
      </c>
      <c r="C86" s="19">
        <v>1</v>
      </c>
      <c r="D86" s="20"/>
      <c r="E86" s="20"/>
      <c r="F86" s="20"/>
      <c r="G86" s="63"/>
      <c r="H86" s="63">
        <v>44561</v>
      </c>
      <c r="I86" s="22"/>
      <c r="J86" s="72"/>
      <c r="K86" s="72"/>
      <c r="L86" s="72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</row>
    <row r="87" spans="1:36" s="45" customFormat="1" ht="33.75">
      <c r="A87" s="9" t="s">
        <v>73</v>
      </c>
      <c r="B87" s="17" t="s">
        <v>186</v>
      </c>
      <c r="C87" s="19"/>
      <c r="D87" s="20" t="s">
        <v>47</v>
      </c>
      <c r="E87" s="20" t="s">
        <v>47</v>
      </c>
      <c r="F87" s="68" t="s">
        <v>202</v>
      </c>
      <c r="G87" s="63">
        <v>43101</v>
      </c>
      <c r="H87" s="63">
        <v>44561</v>
      </c>
      <c r="I87" s="22">
        <f>SUM(J87:L87)</f>
        <v>1676.7399999999998</v>
      </c>
      <c r="J87" s="72">
        <f>SUM(Y87:AB87)</f>
        <v>556.38</v>
      </c>
      <c r="K87" s="72">
        <f>SUM(AC87:AF87)</f>
        <v>560.18</v>
      </c>
      <c r="L87" s="72">
        <f>SUM(AG87:AJ87)</f>
        <v>560.18</v>
      </c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4">
        <v>556.38</v>
      </c>
      <c r="Z87" s="64"/>
      <c r="AA87" s="64"/>
      <c r="AB87" s="64"/>
      <c r="AC87" s="64">
        <v>560.18</v>
      </c>
      <c r="AD87" s="64"/>
      <c r="AE87" s="64"/>
      <c r="AF87" s="64"/>
      <c r="AG87" s="64">
        <v>560.18</v>
      </c>
      <c r="AH87" s="64"/>
      <c r="AI87" s="64"/>
      <c r="AJ87" s="64"/>
    </row>
    <row r="88" spans="1:36" s="45" customFormat="1" ht="25.5">
      <c r="A88" s="9"/>
      <c r="B88" s="16" t="s">
        <v>217</v>
      </c>
      <c r="C88" s="19">
        <v>1</v>
      </c>
      <c r="D88" s="20"/>
      <c r="E88" s="20"/>
      <c r="F88" s="20"/>
      <c r="G88" s="63"/>
      <c r="H88" s="63">
        <v>43830</v>
      </c>
      <c r="I88" s="22"/>
      <c r="J88" s="72"/>
      <c r="K88" s="72"/>
      <c r="L88" s="72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</row>
    <row r="89" spans="1:36" s="45" customFormat="1" ht="25.5">
      <c r="A89" s="9"/>
      <c r="B89" s="16" t="s">
        <v>249</v>
      </c>
      <c r="C89" s="19">
        <v>1</v>
      </c>
      <c r="D89" s="20"/>
      <c r="E89" s="20"/>
      <c r="F89" s="20"/>
      <c r="G89" s="63"/>
      <c r="H89" s="63">
        <v>44196</v>
      </c>
      <c r="I89" s="22"/>
      <c r="J89" s="72"/>
      <c r="K89" s="72"/>
      <c r="L89" s="72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</row>
    <row r="90" spans="1:36" s="45" customFormat="1" ht="25.5">
      <c r="A90" s="9"/>
      <c r="B90" s="16" t="s">
        <v>290</v>
      </c>
      <c r="C90" s="19">
        <v>1</v>
      </c>
      <c r="D90" s="20"/>
      <c r="E90" s="20"/>
      <c r="F90" s="20"/>
      <c r="G90" s="63"/>
      <c r="H90" s="63">
        <v>44561</v>
      </c>
      <c r="I90" s="22"/>
      <c r="J90" s="72"/>
      <c r="K90" s="72"/>
      <c r="L90" s="72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</row>
    <row r="91" spans="1:36" s="45" customFormat="1" ht="33.75">
      <c r="A91" s="9" t="s">
        <v>178</v>
      </c>
      <c r="B91" s="17" t="s">
        <v>187</v>
      </c>
      <c r="C91" s="19"/>
      <c r="D91" s="20" t="s">
        <v>47</v>
      </c>
      <c r="E91" s="20" t="s">
        <v>47</v>
      </c>
      <c r="F91" s="68" t="s">
        <v>200</v>
      </c>
      <c r="G91" s="63">
        <v>43101</v>
      </c>
      <c r="H91" s="63">
        <v>44561</v>
      </c>
      <c r="I91" s="22">
        <f>SUM(J91:L91)</f>
        <v>0</v>
      </c>
      <c r="J91" s="72">
        <f>SUM(Y91:AB91)</f>
        <v>0</v>
      </c>
      <c r="K91" s="72">
        <f>SUM(AC91:AF91)</f>
        <v>0</v>
      </c>
      <c r="L91" s="72">
        <f>SUM(AG91:AJ91)</f>
        <v>0</v>
      </c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</row>
    <row r="92" spans="1:36" s="45" customFormat="1" ht="25.5">
      <c r="A92" s="9"/>
      <c r="B92" s="16" t="s">
        <v>217</v>
      </c>
      <c r="C92" s="19">
        <v>2</v>
      </c>
      <c r="D92" s="20"/>
      <c r="E92" s="20"/>
      <c r="F92" s="20"/>
      <c r="G92" s="63"/>
      <c r="H92" s="63">
        <v>43830</v>
      </c>
      <c r="I92" s="22"/>
      <c r="J92" s="72"/>
      <c r="K92" s="72"/>
      <c r="L92" s="72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</row>
    <row r="93" spans="1:36" s="45" customFormat="1" ht="25.5">
      <c r="A93" s="9"/>
      <c r="B93" s="16" t="s">
        <v>249</v>
      </c>
      <c r="C93" s="19">
        <v>2</v>
      </c>
      <c r="D93" s="20"/>
      <c r="E93" s="20"/>
      <c r="F93" s="20"/>
      <c r="G93" s="63"/>
      <c r="H93" s="63">
        <v>44196</v>
      </c>
      <c r="I93" s="22"/>
      <c r="J93" s="72"/>
      <c r="K93" s="72"/>
      <c r="L93" s="72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</row>
    <row r="94" spans="1:36" s="45" customFormat="1" ht="25.5">
      <c r="A94" s="9"/>
      <c r="B94" s="16" t="s">
        <v>290</v>
      </c>
      <c r="C94" s="19">
        <v>2</v>
      </c>
      <c r="D94" s="20"/>
      <c r="E94" s="20"/>
      <c r="F94" s="20"/>
      <c r="G94" s="63"/>
      <c r="H94" s="63">
        <v>44561</v>
      </c>
      <c r="I94" s="22"/>
      <c r="J94" s="72"/>
      <c r="K94" s="72"/>
      <c r="L94" s="72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</row>
    <row r="95" spans="1:36" s="45" customFormat="1" ht="45">
      <c r="A95" s="9" t="s">
        <v>74</v>
      </c>
      <c r="B95" s="17" t="s">
        <v>188</v>
      </c>
      <c r="C95" s="19"/>
      <c r="D95" s="20" t="s">
        <v>47</v>
      </c>
      <c r="E95" s="20" t="s">
        <v>47</v>
      </c>
      <c r="F95" s="68" t="s">
        <v>201</v>
      </c>
      <c r="G95" s="63">
        <v>43101</v>
      </c>
      <c r="H95" s="63">
        <v>44561</v>
      </c>
      <c r="I95" s="22">
        <f>SUM(J95:L95)</f>
        <v>0</v>
      </c>
      <c r="J95" s="72">
        <f>SUM(Y95:AB95)</f>
        <v>0</v>
      </c>
      <c r="K95" s="72">
        <f>SUM(AC95:AF95)</f>
        <v>0</v>
      </c>
      <c r="L95" s="72">
        <f>SUM(AG95:AJ95)</f>
        <v>0</v>
      </c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</row>
    <row r="96" spans="1:36" s="45" customFormat="1" ht="25.5">
      <c r="A96" s="9"/>
      <c r="B96" s="16" t="s">
        <v>291</v>
      </c>
      <c r="C96" s="19">
        <v>2</v>
      </c>
      <c r="D96" s="20"/>
      <c r="E96" s="20"/>
      <c r="F96" s="20"/>
      <c r="G96" s="63"/>
      <c r="H96" s="63">
        <v>43830</v>
      </c>
      <c r="I96" s="22"/>
      <c r="J96" s="72"/>
      <c r="K96" s="72"/>
      <c r="L96" s="72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</row>
    <row r="97" spans="1:36" s="45" customFormat="1" ht="25.5">
      <c r="A97" s="9"/>
      <c r="B97" s="16" t="s">
        <v>249</v>
      </c>
      <c r="C97" s="19">
        <v>2</v>
      </c>
      <c r="D97" s="20"/>
      <c r="E97" s="20"/>
      <c r="F97" s="20"/>
      <c r="G97" s="63"/>
      <c r="H97" s="63">
        <v>44196</v>
      </c>
      <c r="I97" s="22"/>
      <c r="J97" s="72"/>
      <c r="K97" s="72"/>
      <c r="L97" s="72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</row>
    <row r="98" spans="1:36" s="45" customFormat="1" ht="25.5">
      <c r="A98" s="9"/>
      <c r="B98" s="16" t="s">
        <v>290</v>
      </c>
      <c r="C98" s="19">
        <v>2</v>
      </c>
      <c r="D98" s="20"/>
      <c r="E98" s="20"/>
      <c r="F98" s="20"/>
      <c r="G98" s="63"/>
      <c r="H98" s="63">
        <v>44561</v>
      </c>
      <c r="I98" s="22"/>
      <c r="J98" s="72"/>
      <c r="K98" s="72"/>
      <c r="L98" s="72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</row>
    <row r="99" spans="1:36" s="45" customFormat="1" ht="56.25">
      <c r="A99" s="9" t="s">
        <v>179</v>
      </c>
      <c r="B99" s="17" t="s">
        <v>189</v>
      </c>
      <c r="C99" s="19"/>
      <c r="D99" s="20" t="s">
        <v>47</v>
      </c>
      <c r="E99" s="20" t="s">
        <v>47</v>
      </c>
      <c r="F99" s="68" t="s">
        <v>203</v>
      </c>
      <c r="G99" s="63">
        <v>43101</v>
      </c>
      <c r="H99" s="63">
        <v>44561</v>
      </c>
      <c r="I99" s="22">
        <f>SUM(J99:L99)</f>
        <v>38786.07</v>
      </c>
      <c r="J99" s="72">
        <f>SUM(Y99:AB99)</f>
        <v>12901.49</v>
      </c>
      <c r="K99" s="72">
        <f>SUM(AC99:AF99)</f>
        <v>12942.29</v>
      </c>
      <c r="L99" s="72">
        <f>SUM(AG99:AJ99)</f>
        <v>12942.29</v>
      </c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4">
        <v>2089.39</v>
      </c>
      <c r="Z99" s="64"/>
      <c r="AA99" s="64">
        <v>10812.1</v>
      </c>
      <c r="AB99" s="64"/>
      <c r="AC99" s="64">
        <v>2130.19</v>
      </c>
      <c r="AD99" s="64"/>
      <c r="AE99" s="64">
        <v>10812.1</v>
      </c>
      <c r="AF99" s="64"/>
      <c r="AG99" s="64">
        <v>2130.19</v>
      </c>
      <c r="AH99" s="64"/>
      <c r="AI99" s="64">
        <v>10812.1</v>
      </c>
      <c r="AJ99" s="64"/>
    </row>
    <row r="100" spans="1:36" s="45" customFormat="1" ht="51">
      <c r="A100" s="9"/>
      <c r="B100" s="16" t="s">
        <v>218</v>
      </c>
      <c r="C100" s="19">
        <v>1</v>
      </c>
      <c r="D100" s="20"/>
      <c r="E100" s="20"/>
      <c r="F100" s="20"/>
      <c r="G100" s="63"/>
      <c r="H100" s="63">
        <v>43830</v>
      </c>
      <c r="I100" s="22"/>
      <c r="J100" s="72"/>
      <c r="K100" s="72"/>
      <c r="L100" s="72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</row>
    <row r="101" spans="1:36" s="45" customFormat="1" ht="51">
      <c r="A101" s="9"/>
      <c r="B101" s="16" t="s">
        <v>250</v>
      </c>
      <c r="C101" s="19">
        <v>1</v>
      </c>
      <c r="D101" s="20"/>
      <c r="E101" s="20"/>
      <c r="F101" s="20"/>
      <c r="G101" s="63"/>
      <c r="H101" s="63">
        <v>44196</v>
      </c>
      <c r="I101" s="22"/>
      <c r="J101" s="72"/>
      <c r="K101" s="72"/>
      <c r="L101" s="72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</row>
    <row r="102" spans="1:36" s="45" customFormat="1" ht="51">
      <c r="A102" s="9"/>
      <c r="B102" s="16" t="s">
        <v>292</v>
      </c>
      <c r="C102" s="19">
        <v>1</v>
      </c>
      <c r="D102" s="20"/>
      <c r="E102" s="20"/>
      <c r="F102" s="20"/>
      <c r="G102" s="63"/>
      <c r="H102" s="63">
        <v>44561</v>
      </c>
      <c r="I102" s="22"/>
      <c r="J102" s="72"/>
      <c r="K102" s="72"/>
      <c r="L102" s="72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</row>
    <row r="103" spans="1:36" s="45" customFormat="1" ht="56.25">
      <c r="A103" s="9" t="s">
        <v>180</v>
      </c>
      <c r="B103" s="17" t="s">
        <v>190</v>
      </c>
      <c r="C103" s="19"/>
      <c r="D103" s="20" t="s">
        <v>47</v>
      </c>
      <c r="E103" s="20" t="s">
        <v>47</v>
      </c>
      <c r="F103" s="68" t="s">
        <v>204</v>
      </c>
      <c r="G103" s="63">
        <v>43101</v>
      </c>
      <c r="H103" s="63">
        <v>44561</v>
      </c>
      <c r="I103" s="22">
        <f>SUM(J103:L103)</f>
        <v>249386.11000000002</v>
      </c>
      <c r="J103" s="72">
        <f>SUM(Y103:AB103)</f>
        <v>81513.67</v>
      </c>
      <c r="K103" s="72">
        <f>SUM(AC103:AF103)</f>
        <v>83936.22</v>
      </c>
      <c r="L103" s="72">
        <f>SUM(AG103:AJ103)</f>
        <v>83936.22</v>
      </c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4">
        <v>8007.79</v>
      </c>
      <c r="Z103" s="64"/>
      <c r="AA103" s="64">
        <v>73505.88</v>
      </c>
      <c r="AB103" s="64"/>
      <c r="AC103" s="64">
        <v>10430.34</v>
      </c>
      <c r="AD103" s="64"/>
      <c r="AE103" s="64">
        <v>73505.88</v>
      </c>
      <c r="AF103" s="64"/>
      <c r="AG103" s="64">
        <v>10430.34</v>
      </c>
      <c r="AH103" s="64"/>
      <c r="AI103" s="64">
        <v>73505.88</v>
      </c>
      <c r="AJ103" s="64"/>
    </row>
    <row r="104" spans="1:36" s="45" customFormat="1" ht="51">
      <c r="A104" s="9"/>
      <c r="B104" s="16" t="s">
        <v>218</v>
      </c>
      <c r="C104" s="19">
        <v>1</v>
      </c>
      <c r="D104" s="20"/>
      <c r="E104" s="20"/>
      <c r="F104" s="20"/>
      <c r="G104" s="63"/>
      <c r="H104" s="63">
        <v>43830</v>
      </c>
      <c r="I104" s="22"/>
      <c r="J104" s="72"/>
      <c r="K104" s="72"/>
      <c r="L104" s="72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</row>
    <row r="105" spans="1:36" s="45" customFormat="1" ht="51">
      <c r="A105" s="9"/>
      <c r="B105" s="16" t="s">
        <v>250</v>
      </c>
      <c r="C105" s="19">
        <v>1</v>
      </c>
      <c r="D105" s="20"/>
      <c r="E105" s="20"/>
      <c r="F105" s="20"/>
      <c r="G105" s="63"/>
      <c r="H105" s="63">
        <v>44196</v>
      </c>
      <c r="I105" s="22"/>
      <c r="J105" s="72"/>
      <c r="K105" s="72"/>
      <c r="L105" s="72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</row>
    <row r="106" spans="1:36" s="45" customFormat="1" ht="51">
      <c r="A106" s="9"/>
      <c r="B106" s="16" t="s">
        <v>293</v>
      </c>
      <c r="C106" s="19">
        <v>1</v>
      </c>
      <c r="D106" s="20"/>
      <c r="E106" s="20"/>
      <c r="F106" s="20"/>
      <c r="G106" s="63"/>
      <c r="H106" s="63">
        <v>44561</v>
      </c>
      <c r="I106" s="22"/>
      <c r="J106" s="72"/>
      <c r="K106" s="72"/>
      <c r="L106" s="72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</row>
    <row r="107" spans="1:36" s="45" customFormat="1" ht="45">
      <c r="A107" s="9" t="s">
        <v>181</v>
      </c>
      <c r="B107" s="17" t="s">
        <v>191</v>
      </c>
      <c r="C107" s="19"/>
      <c r="D107" s="20" t="s">
        <v>47</v>
      </c>
      <c r="E107" s="20" t="s">
        <v>47</v>
      </c>
      <c r="F107" s="68" t="s">
        <v>197</v>
      </c>
      <c r="G107" s="63">
        <v>43101</v>
      </c>
      <c r="H107" s="63">
        <v>44561</v>
      </c>
      <c r="I107" s="22">
        <f>SUM(J107:L107)</f>
        <v>0</v>
      </c>
      <c r="J107" s="72">
        <f>SUM(Y107:AB107)</f>
        <v>0</v>
      </c>
      <c r="K107" s="72">
        <f>SUM(AC107:AF107)</f>
        <v>0</v>
      </c>
      <c r="L107" s="72">
        <f>SUM(AG107:AJ107)</f>
        <v>0</v>
      </c>
      <c r="M107" s="68" t="s">
        <v>54</v>
      </c>
      <c r="N107" s="68" t="s">
        <v>54</v>
      </c>
      <c r="O107" s="68" t="s">
        <v>54</v>
      </c>
      <c r="P107" s="68" t="s">
        <v>54</v>
      </c>
      <c r="Q107" s="68" t="s">
        <v>54</v>
      </c>
      <c r="R107" s="68" t="s">
        <v>54</v>
      </c>
      <c r="S107" s="68" t="s">
        <v>54</v>
      </c>
      <c r="T107" s="68" t="s">
        <v>54</v>
      </c>
      <c r="U107" s="68" t="s">
        <v>54</v>
      </c>
      <c r="V107" s="68" t="s">
        <v>54</v>
      </c>
      <c r="W107" s="68" t="s">
        <v>54</v>
      </c>
      <c r="X107" s="68" t="s">
        <v>54</v>
      </c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</row>
    <row r="108" spans="1:36" s="45" customFormat="1" ht="51">
      <c r="A108" s="9"/>
      <c r="B108" s="16" t="s">
        <v>219</v>
      </c>
      <c r="C108" s="19">
        <v>1</v>
      </c>
      <c r="D108" s="20"/>
      <c r="E108" s="20"/>
      <c r="F108" s="20"/>
      <c r="G108" s="63"/>
      <c r="H108" s="63">
        <v>43830</v>
      </c>
      <c r="I108" s="22"/>
      <c r="J108" s="72"/>
      <c r="K108" s="72"/>
      <c r="L108" s="72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4"/>
      <c r="Z108" s="64"/>
      <c r="AA108" s="64"/>
      <c r="AB108" s="31"/>
      <c r="AC108" s="64"/>
      <c r="AD108" s="64"/>
      <c r="AE108" s="64"/>
      <c r="AF108" s="64"/>
      <c r="AG108" s="64"/>
      <c r="AH108" s="64"/>
      <c r="AI108" s="64"/>
      <c r="AJ108" s="64"/>
    </row>
    <row r="109" spans="1:36" s="45" customFormat="1" ht="51">
      <c r="A109" s="9"/>
      <c r="B109" s="16" t="s">
        <v>251</v>
      </c>
      <c r="C109" s="19">
        <v>1</v>
      </c>
      <c r="D109" s="20"/>
      <c r="E109" s="20"/>
      <c r="F109" s="20"/>
      <c r="G109" s="63"/>
      <c r="H109" s="63">
        <v>44196</v>
      </c>
      <c r="I109" s="22"/>
      <c r="J109" s="72"/>
      <c r="K109" s="72"/>
      <c r="L109" s="72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4"/>
      <c r="Z109" s="64"/>
      <c r="AA109" s="64"/>
      <c r="AB109" s="31"/>
      <c r="AC109" s="64"/>
      <c r="AD109" s="64"/>
      <c r="AE109" s="64"/>
      <c r="AF109" s="64"/>
      <c r="AG109" s="64"/>
      <c r="AH109" s="64"/>
      <c r="AI109" s="64"/>
      <c r="AJ109" s="64"/>
    </row>
    <row r="110" spans="1:36" s="45" customFormat="1" ht="51">
      <c r="A110" s="9"/>
      <c r="B110" s="16" t="s">
        <v>294</v>
      </c>
      <c r="C110" s="19">
        <v>1</v>
      </c>
      <c r="D110" s="20"/>
      <c r="E110" s="20"/>
      <c r="F110" s="20"/>
      <c r="G110" s="63"/>
      <c r="H110" s="63">
        <v>44561</v>
      </c>
      <c r="I110" s="22"/>
      <c r="J110" s="22"/>
      <c r="K110" s="22"/>
      <c r="L110" s="22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</row>
    <row r="111" spans="1:36" s="45" customFormat="1" ht="45">
      <c r="A111" s="9" t="s">
        <v>182</v>
      </c>
      <c r="B111" s="17" t="s">
        <v>192</v>
      </c>
      <c r="C111" s="19"/>
      <c r="D111" s="20" t="s">
        <v>47</v>
      </c>
      <c r="E111" s="20" t="s">
        <v>47</v>
      </c>
      <c r="F111" s="68" t="s">
        <v>198</v>
      </c>
      <c r="G111" s="63">
        <v>43101</v>
      </c>
      <c r="H111" s="63">
        <v>44561</v>
      </c>
      <c r="I111" s="22">
        <f>SUM(J111:L111)</f>
        <v>0</v>
      </c>
      <c r="J111" s="72">
        <f>SUM(Y111:AB111)</f>
        <v>0</v>
      </c>
      <c r="K111" s="72">
        <f>SUM(AC111:AF111)</f>
        <v>0</v>
      </c>
      <c r="L111" s="72">
        <f>SUM(AG111:AJ111)</f>
        <v>0</v>
      </c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31"/>
    </row>
    <row r="112" spans="1:36" s="45" customFormat="1" ht="51">
      <c r="A112" s="9"/>
      <c r="B112" s="16" t="s">
        <v>220</v>
      </c>
      <c r="C112" s="19">
        <v>1</v>
      </c>
      <c r="D112" s="20"/>
      <c r="E112" s="20"/>
      <c r="F112" s="20"/>
      <c r="G112" s="63"/>
      <c r="H112" s="63">
        <v>43830</v>
      </c>
      <c r="I112" s="22"/>
      <c r="J112" s="22"/>
      <c r="K112" s="22"/>
      <c r="L112" s="22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</row>
    <row r="113" spans="1:36" s="45" customFormat="1" ht="51">
      <c r="A113" s="9"/>
      <c r="B113" s="16" t="s">
        <v>252</v>
      </c>
      <c r="C113" s="19">
        <v>1</v>
      </c>
      <c r="D113" s="20"/>
      <c r="E113" s="20"/>
      <c r="F113" s="20"/>
      <c r="G113" s="63"/>
      <c r="H113" s="63">
        <v>44196</v>
      </c>
      <c r="I113" s="22"/>
      <c r="J113" s="22"/>
      <c r="K113" s="22"/>
      <c r="L113" s="22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</row>
    <row r="114" spans="1:36" s="45" customFormat="1" ht="51">
      <c r="A114" s="9"/>
      <c r="B114" s="16" t="s">
        <v>295</v>
      </c>
      <c r="C114" s="19">
        <v>1</v>
      </c>
      <c r="D114" s="20"/>
      <c r="E114" s="20"/>
      <c r="F114" s="20"/>
      <c r="G114" s="63"/>
      <c r="H114" s="63">
        <v>44561</v>
      </c>
      <c r="I114" s="22"/>
      <c r="J114" s="22"/>
      <c r="K114" s="22"/>
      <c r="L114" s="22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</row>
    <row r="115" spans="1:36" s="45" customFormat="1" ht="45">
      <c r="A115" s="9" t="s">
        <v>183</v>
      </c>
      <c r="B115" s="17" t="s">
        <v>193</v>
      </c>
      <c r="C115" s="19"/>
      <c r="D115" s="20" t="s">
        <v>47</v>
      </c>
      <c r="E115" s="20" t="s">
        <v>47</v>
      </c>
      <c r="F115" s="68" t="s">
        <v>195</v>
      </c>
      <c r="G115" s="63">
        <v>43101</v>
      </c>
      <c r="H115" s="63">
        <v>44561</v>
      </c>
      <c r="I115" s="22">
        <f>SUM(J115:L115)</f>
        <v>1095284.2000000002</v>
      </c>
      <c r="J115" s="72">
        <f>SUM(Y115:AB115)</f>
        <v>365360.19</v>
      </c>
      <c r="K115" s="72">
        <f>SUM(AC115:AF115)</f>
        <v>364415.66000000003</v>
      </c>
      <c r="L115" s="72">
        <f>SUM(AG115:AJ115)</f>
        <v>365508.35</v>
      </c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31">
        <f>54055.26+2280</f>
        <v>56335.26</v>
      </c>
      <c r="Z115" s="31"/>
      <c r="AA115" s="31">
        <v>309024.93</v>
      </c>
      <c r="AB115" s="31"/>
      <c r="AC115" s="31">
        <v>51390.63</v>
      </c>
      <c r="AD115" s="31"/>
      <c r="AE115" s="31">
        <v>313025.03</v>
      </c>
      <c r="AF115" s="31"/>
      <c r="AG115" s="31">
        <v>50791.11</v>
      </c>
      <c r="AH115" s="31"/>
      <c r="AI115" s="31">
        <v>314717.24</v>
      </c>
      <c r="AJ115" s="31"/>
    </row>
    <row r="116" spans="1:36" s="45" customFormat="1" ht="51">
      <c r="A116" s="9"/>
      <c r="B116" s="16" t="s">
        <v>221</v>
      </c>
      <c r="C116" s="19">
        <v>1</v>
      </c>
      <c r="D116" s="20"/>
      <c r="E116" s="20"/>
      <c r="F116" s="20"/>
      <c r="G116" s="63"/>
      <c r="H116" s="63">
        <v>43830</v>
      </c>
      <c r="I116" s="22"/>
      <c r="J116" s="22"/>
      <c r="K116" s="22"/>
      <c r="L116" s="22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</row>
    <row r="117" spans="1:36" s="45" customFormat="1" ht="51">
      <c r="A117" s="9"/>
      <c r="B117" s="16" t="s">
        <v>253</v>
      </c>
      <c r="C117" s="19">
        <v>1</v>
      </c>
      <c r="D117" s="20"/>
      <c r="E117" s="20"/>
      <c r="F117" s="20"/>
      <c r="G117" s="63"/>
      <c r="H117" s="63">
        <v>44196</v>
      </c>
      <c r="I117" s="22"/>
      <c r="J117" s="22"/>
      <c r="K117" s="22"/>
      <c r="L117" s="22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</row>
    <row r="118" spans="1:36" s="45" customFormat="1" ht="51">
      <c r="A118" s="9"/>
      <c r="B118" s="16" t="s">
        <v>296</v>
      </c>
      <c r="C118" s="19">
        <v>1</v>
      </c>
      <c r="D118" s="20"/>
      <c r="E118" s="20"/>
      <c r="F118" s="20"/>
      <c r="G118" s="63"/>
      <c r="H118" s="63">
        <v>44561</v>
      </c>
      <c r="I118" s="22"/>
      <c r="J118" s="22"/>
      <c r="K118" s="22"/>
      <c r="L118" s="22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</row>
    <row r="119" spans="1:36" s="45" customFormat="1" ht="45">
      <c r="A119" s="9" t="s">
        <v>184</v>
      </c>
      <c r="B119" s="17" t="s">
        <v>194</v>
      </c>
      <c r="C119" s="19"/>
      <c r="D119" s="20" t="s">
        <v>47</v>
      </c>
      <c r="E119" s="20" t="s">
        <v>47</v>
      </c>
      <c r="F119" s="68" t="s">
        <v>196</v>
      </c>
      <c r="G119" s="63">
        <v>43101</v>
      </c>
      <c r="H119" s="63">
        <v>44561</v>
      </c>
      <c r="I119" s="22">
        <f>SUM(J119:L119)</f>
        <v>50616.32</v>
      </c>
      <c r="J119" s="72">
        <f>SUM(Y119:AB119)</f>
        <v>14441.71</v>
      </c>
      <c r="K119" s="72">
        <f>SUM(AC119:AF119)</f>
        <v>18037.34</v>
      </c>
      <c r="L119" s="72">
        <f>SUM(AG119:AJ119)</f>
        <v>18137.27</v>
      </c>
      <c r="M119" s="20" t="s">
        <v>54</v>
      </c>
      <c r="N119" s="20" t="s">
        <v>54</v>
      </c>
      <c r="O119" s="20" t="s">
        <v>54</v>
      </c>
      <c r="P119" s="20" t="s">
        <v>54</v>
      </c>
      <c r="Q119" s="20" t="s">
        <v>54</v>
      </c>
      <c r="R119" s="20" t="s">
        <v>54</v>
      </c>
      <c r="S119" s="20" t="s">
        <v>54</v>
      </c>
      <c r="T119" s="20" t="s">
        <v>54</v>
      </c>
      <c r="U119" s="20" t="s">
        <v>54</v>
      </c>
      <c r="V119" s="20" t="s">
        <v>54</v>
      </c>
      <c r="W119" s="20" t="s">
        <v>54</v>
      </c>
      <c r="X119" s="20" t="s">
        <v>54</v>
      </c>
      <c r="Y119" s="31">
        <v>14441.71</v>
      </c>
      <c r="Z119" s="31"/>
      <c r="AA119" s="31"/>
      <c r="AB119" s="31"/>
      <c r="AC119" s="31">
        <v>18037.34</v>
      </c>
      <c r="AD119" s="31"/>
      <c r="AE119" s="31"/>
      <c r="AF119" s="31"/>
      <c r="AG119" s="31">
        <v>18137.27</v>
      </c>
      <c r="AH119" s="31"/>
      <c r="AI119" s="31"/>
      <c r="AJ119" s="31"/>
    </row>
    <row r="120" spans="1:36" s="45" customFormat="1" ht="51">
      <c r="A120" s="9"/>
      <c r="B120" s="16" t="s">
        <v>222</v>
      </c>
      <c r="C120" s="19">
        <v>1</v>
      </c>
      <c r="D120" s="20"/>
      <c r="E120" s="20"/>
      <c r="F120" s="20"/>
      <c r="G120" s="63"/>
      <c r="H120" s="63">
        <v>43830</v>
      </c>
      <c r="I120" s="22"/>
      <c r="J120" s="22"/>
      <c r="K120" s="22"/>
      <c r="L120" s="22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</row>
    <row r="121" spans="1:36" s="45" customFormat="1" ht="51">
      <c r="A121" s="9"/>
      <c r="B121" s="16" t="s">
        <v>254</v>
      </c>
      <c r="C121" s="19">
        <v>1</v>
      </c>
      <c r="D121" s="20"/>
      <c r="E121" s="20"/>
      <c r="F121" s="20"/>
      <c r="G121" s="63"/>
      <c r="H121" s="63">
        <v>44196</v>
      </c>
      <c r="I121" s="22"/>
      <c r="J121" s="22"/>
      <c r="K121" s="22"/>
      <c r="L121" s="22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</row>
    <row r="122" spans="1:36" s="45" customFormat="1" ht="51">
      <c r="A122" s="9"/>
      <c r="B122" s="16" t="s">
        <v>297</v>
      </c>
      <c r="C122" s="19">
        <v>1</v>
      </c>
      <c r="D122" s="20"/>
      <c r="E122" s="20"/>
      <c r="F122" s="20"/>
      <c r="G122" s="63"/>
      <c r="H122" s="63">
        <v>44561</v>
      </c>
      <c r="I122" s="22"/>
      <c r="J122" s="22"/>
      <c r="K122" s="22"/>
      <c r="L122" s="22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</row>
    <row r="123" spans="1:36" s="45" customFormat="1" ht="12.75" hidden="1">
      <c r="A123" s="9"/>
      <c r="B123" s="16"/>
      <c r="C123" s="19"/>
      <c r="D123" s="20"/>
      <c r="E123" s="20"/>
      <c r="F123" s="20"/>
      <c r="G123" s="63">
        <v>43101</v>
      </c>
      <c r="H123" s="63">
        <v>44196</v>
      </c>
      <c r="I123" s="22"/>
      <c r="J123" s="22"/>
      <c r="K123" s="22"/>
      <c r="L123" s="22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</row>
    <row r="124" spans="1:36" s="45" customFormat="1" ht="12.75" hidden="1">
      <c r="A124" s="9"/>
      <c r="B124" s="16"/>
      <c r="C124" s="19"/>
      <c r="D124" s="20"/>
      <c r="E124" s="20"/>
      <c r="F124" s="20"/>
      <c r="G124" s="63"/>
      <c r="H124" s="63">
        <v>43465</v>
      </c>
      <c r="I124" s="22"/>
      <c r="J124" s="22"/>
      <c r="K124" s="22"/>
      <c r="L124" s="22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</row>
    <row r="125" spans="1:36" s="45" customFormat="1" ht="12.75" hidden="1">
      <c r="A125" s="9"/>
      <c r="B125" s="16"/>
      <c r="C125" s="19"/>
      <c r="D125" s="20"/>
      <c r="E125" s="20"/>
      <c r="F125" s="20"/>
      <c r="G125" s="63"/>
      <c r="H125" s="63">
        <v>43830</v>
      </c>
      <c r="I125" s="22"/>
      <c r="J125" s="22"/>
      <c r="K125" s="22"/>
      <c r="L125" s="22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</row>
    <row r="126" spans="1:36" s="45" customFormat="1" ht="12.75" hidden="1">
      <c r="A126" s="9"/>
      <c r="B126" s="16"/>
      <c r="C126" s="19"/>
      <c r="D126" s="20"/>
      <c r="E126" s="20"/>
      <c r="F126" s="20"/>
      <c r="G126" s="63"/>
      <c r="H126" s="63">
        <v>44196</v>
      </c>
      <c r="I126" s="22"/>
      <c r="J126" s="22"/>
      <c r="K126" s="22"/>
      <c r="L126" s="22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</row>
    <row r="127" spans="1:36" s="45" customFormat="1" ht="126">
      <c r="A127" s="11" t="s">
        <v>75</v>
      </c>
      <c r="B127" s="15" t="s">
        <v>21</v>
      </c>
      <c r="C127" s="60"/>
      <c r="D127" s="25" t="s">
        <v>58</v>
      </c>
      <c r="E127" s="25" t="s">
        <v>240</v>
      </c>
      <c r="F127" s="61" t="s">
        <v>298</v>
      </c>
      <c r="G127" s="62">
        <v>43101</v>
      </c>
      <c r="H127" s="63">
        <v>44561</v>
      </c>
      <c r="I127" s="30">
        <f>SUM(J127:L127)</f>
        <v>0</v>
      </c>
      <c r="J127" s="30">
        <f>SUM(J128)</f>
        <v>0</v>
      </c>
      <c r="K127" s="30">
        <f>SUM(K128)</f>
        <v>0</v>
      </c>
      <c r="L127" s="30">
        <f>SUM(L128)</f>
        <v>0</v>
      </c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30">
        <f aca="true" t="shared" si="6" ref="Y127:AJ127">SUM(Y128)</f>
        <v>0</v>
      </c>
      <c r="Z127" s="30">
        <f t="shared" si="6"/>
        <v>0</v>
      </c>
      <c r="AA127" s="30">
        <f t="shared" si="6"/>
        <v>0</v>
      </c>
      <c r="AB127" s="30">
        <f t="shared" si="6"/>
        <v>0</v>
      </c>
      <c r="AC127" s="30">
        <f t="shared" si="6"/>
        <v>0</v>
      </c>
      <c r="AD127" s="30">
        <f t="shared" si="6"/>
        <v>0</v>
      </c>
      <c r="AE127" s="30">
        <f t="shared" si="6"/>
        <v>0</v>
      </c>
      <c r="AF127" s="30">
        <f t="shared" si="6"/>
        <v>0</v>
      </c>
      <c r="AG127" s="30">
        <f t="shared" si="6"/>
        <v>0</v>
      </c>
      <c r="AH127" s="30">
        <f t="shared" si="6"/>
        <v>0</v>
      </c>
      <c r="AI127" s="30">
        <f t="shared" si="6"/>
        <v>0</v>
      </c>
      <c r="AJ127" s="30">
        <f t="shared" si="6"/>
        <v>0</v>
      </c>
    </row>
    <row r="128" spans="1:36" s="45" customFormat="1" ht="25.5">
      <c r="A128" s="18" t="s">
        <v>78</v>
      </c>
      <c r="B128" s="3" t="s">
        <v>79</v>
      </c>
      <c r="C128" s="19"/>
      <c r="D128" s="20" t="s">
        <v>47</v>
      </c>
      <c r="E128" s="20" t="s">
        <v>47</v>
      </c>
      <c r="F128" s="21"/>
      <c r="G128" s="63">
        <v>43101</v>
      </c>
      <c r="H128" s="63">
        <v>44561</v>
      </c>
      <c r="I128" s="22">
        <f>SUM(J128:L128)</f>
        <v>0</v>
      </c>
      <c r="J128" s="22"/>
      <c r="K128" s="22"/>
      <c r="L128" s="22"/>
      <c r="M128" s="20" t="s">
        <v>54</v>
      </c>
      <c r="N128" s="20" t="s">
        <v>54</v>
      </c>
      <c r="O128" s="20" t="s">
        <v>54</v>
      </c>
      <c r="P128" s="20" t="s">
        <v>54</v>
      </c>
      <c r="Q128" s="20" t="s">
        <v>54</v>
      </c>
      <c r="R128" s="20" t="s">
        <v>54</v>
      </c>
      <c r="S128" s="20" t="s">
        <v>54</v>
      </c>
      <c r="T128" s="20" t="s">
        <v>54</v>
      </c>
      <c r="U128" s="20" t="s">
        <v>54</v>
      </c>
      <c r="V128" s="20" t="s">
        <v>54</v>
      </c>
      <c r="W128" s="20" t="s">
        <v>54</v>
      </c>
      <c r="X128" s="20" t="s">
        <v>54</v>
      </c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</row>
    <row r="129" spans="1:36" s="45" customFormat="1" ht="12.75">
      <c r="A129" s="9"/>
      <c r="B129" s="4" t="s">
        <v>12</v>
      </c>
      <c r="C129" s="19">
        <v>0</v>
      </c>
      <c r="D129" s="20"/>
      <c r="E129" s="20"/>
      <c r="F129" s="20"/>
      <c r="G129" s="63"/>
      <c r="H129" s="63">
        <v>43830</v>
      </c>
      <c r="I129" s="22"/>
      <c r="J129" s="22"/>
      <c r="K129" s="22"/>
      <c r="L129" s="22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</row>
    <row r="130" spans="1:36" s="45" customFormat="1" ht="12.75">
      <c r="A130" s="9"/>
      <c r="B130" s="4" t="s">
        <v>12</v>
      </c>
      <c r="C130" s="19">
        <v>0</v>
      </c>
      <c r="D130" s="20"/>
      <c r="E130" s="20"/>
      <c r="F130" s="20"/>
      <c r="G130" s="63"/>
      <c r="H130" s="63">
        <v>44196</v>
      </c>
      <c r="I130" s="22"/>
      <c r="J130" s="22"/>
      <c r="K130" s="22"/>
      <c r="L130" s="22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</row>
    <row r="131" spans="1:36" s="45" customFormat="1" ht="12.75">
      <c r="A131" s="9"/>
      <c r="B131" s="4" t="s">
        <v>12</v>
      </c>
      <c r="C131" s="19">
        <v>0</v>
      </c>
      <c r="D131" s="20"/>
      <c r="E131" s="20"/>
      <c r="F131" s="20"/>
      <c r="G131" s="63"/>
      <c r="H131" s="63">
        <v>44561</v>
      </c>
      <c r="I131" s="22"/>
      <c r="J131" s="22"/>
      <c r="K131" s="22"/>
      <c r="L131" s="22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</row>
    <row r="132" spans="1:36" s="45" customFormat="1" ht="110.25" customHeight="1">
      <c r="A132" s="11" t="s">
        <v>76</v>
      </c>
      <c r="B132" s="74" t="s">
        <v>299</v>
      </c>
      <c r="C132" s="60"/>
      <c r="D132" s="25" t="s">
        <v>138</v>
      </c>
      <c r="E132" s="25" t="s">
        <v>240</v>
      </c>
      <c r="F132" s="61" t="s">
        <v>300</v>
      </c>
      <c r="G132" s="62">
        <v>43709</v>
      </c>
      <c r="H132" s="62">
        <v>44561</v>
      </c>
      <c r="I132" s="30">
        <f>SUM(J132:L132)</f>
        <v>32.7</v>
      </c>
      <c r="J132" s="30">
        <v>32.7</v>
      </c>
      <c r="K132" s="30">
        <f>SUM(K133)</f>
        <v>0</v>
      </c>
      <c r="L132" s="30">
        <f>SUM(L133)</f>
        <v>0</v>
      </c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30">
        <f aca="true" t="shared" si="7" ref="Y132:AJ132">SUM(Y133)</f>
        <v>0</v>
      </c>
      <c r="Z132" s="30">
        <f t="shared" si="7"/>
        <v>0</v>
      </c>
      <c r="AA132" s="30">
        <f t="shared" si="7"/>
        <v>0</v>
      </c>
      <c r="AB132" s="30">
        <f t="shared" si="7"/>
        <v>0</v>
      </c>
      <c r="AC132" s="30">
        <f t="shared" si="7"/>
        <v>0</v>
      </c>
      <c r="AD132" s="30">
        <f t="shared" si="7"/>
        <v>0</v>
      </c>
      <c r="AE132" s="30">
        <f t="shared" si="7"/>
        <v>0</v>
      </c>
      <c r="AF132" s="30">
        <f t="shared" si="7"/>
        <v>0</v>
      </c>
      <c r="AG132" s="30">
        <f t="shared" si="7"/>
        <v>0</v>
      </c>
      <c r="AH132" s="30">
        <f t="shared" si="7"/>
        <v>0</v>
      </c>
      <c r="AI132" s="30">
        <f t="shared" si="7"/>
        <v>0</v>
      </c>
      <c r="AJ132" s="30">
        <f t="shared" si="7"/>
        <v>0</v>
      </c>
    </row>
    <row r="133" spans="1:36" s="45" customFormat="1" ht="25.5">
      <c r="A133" s="9" t="s">
        <v>77</v>
      </c>
      <c r="B133" s="75" t="s">
        <v>301</v>
      </c>
      <c r="C133" s="19"/>
      <c r="D133" s="20"/>
      <c r="E133" s="20" t="s">
        <v>47</v>
      </c>
      <c r="F133" s="20"/>
      <c r="G133" s="62">
        <v>43709</v>
      </c>
      <c r="H133" s="62">
        <v>44561</v>
      </c>
      <c r="I133" s="30">
        <v>32.7</v>
      </c>
      <c r="J133" s="30">
        <v>32.7</v>
      </c>
      <c r="K133" s="30">
        <f>SUM(K134)</f>
        <v>0</v>
      </c>
      <c r="L133" s="30">
        <f>SUM(L134)</f>
        <v>0</v>
      </c>
      <c r="M133" s="20"/>
      <c r="N133" s="20"/>
      <c r="O133" s="20" t="s">
        <v>54</v>
      </c>
      <c r="P133" s="20"/>
      <c r="Q133" s="20"/>
      <c r="R133" s="20"/>
      <c r="S133" s="20"/>
      <c r="T133" s="20"/>
      <c r="U133" s="20"/>
      <c r="V133" s="20"/>
      <c r="W133" s="20"/>
      <c r="X133" s="20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</row>
    <row r="134" spans="1:36" s="45" customFormat="1" ht="25.5">
      <c r="A134" s="9"/>
      <c r="B134" s="76" t="s">
        <v>302</v>
      </c>
      <c r="C134" s="19">
        <v>1</v>
      </c>
      <c r="D134" s="20"/>
      <c r="E134" s="20"/>
      <c r="F134" s="20"/>
      <c r="G134" s="63"/>
      <c r="H134" s="63">
        <v>43709</v>
      </c>
      <c r="I134" s="22"/>
      <c r="J134" s="22"/>
      <c r="K134" s="22"/>
      <c r="L134" s="22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</row>
    <row r="135" spans="1:36" s="45" customFormat="1" ht="25.5">
      <c r="A135" s="9"/>
      <c r="B135" s="76" t="s">
        <v>303</v>
      </c>
      <c r="C135" s="19">
        <v>1</v>
      </c>
      <c r="D135" s="20"/>
      <c r="E135" s="20"/>
      <c r="F135" s="20"/>
      <c r="G135" s="63"/>
      <c r="H135" s="63">
        <v>44075</v>
      </c>
      <c r="I135" s="22"/>
      <c r="J135" s="22"/>
      <c r="K135" s="22"/>
      <c r="L135" s="22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</row>
    <row r="136" spans="1:36" s="45" customFormat="1" ht="25.5">
      <c r="A136" s="9"/>
      <c r="B136" s="76" t="s">
        <v>304</v>
      </c>
      <c r="C136" s="19"/>
      <c r="D136" s="20"/>
      <c r="E136" s="20"/>
      <c r="F136" s="20"/>
      <c r="G136" s="63"/>
      <c r="H136" s="63">
        <v>44440</v>
      </c>
      <c r="I136" s="22"/>
      <c r="J136" s="22"/>
      <c r="K136" s="22"/>
      <c r="L136" s="22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</row>
    <row r="137" spans="1:36" s="45" customFormat="1" ht="63.75">
      <c r="A137" s="11" t="s">
        <v>80</v>
      </c>
      <c r="B137" s="15" t="s">
        <v>22</v>
      </c>
      <c r="C137" s="60"/>
      <c r="D137" s="25" t="s">
        <v>138</v>
      </c>
      <c r="E137" s="25" t="s">
        <v>240</v>
      </c>
      <c r="F137" s="61" t="s">
        <v>87</v>
      </c>
      <c r="G137" s="62">
        <v>43101</v>
      </c>
      <c r="H137" s="62">
        <v>44561</v>
      </c>
      <c r="I137" s="30">
        <f>SUM(J137:L137)</f>
        <v>25053</v>
      </c>
      <c r="J137" s="30">
        <f>SUM(J138)</f>
        <v>8351</v>
      </c>
      <c r="K137" s="30">
        <f>SUM(K138)</f>
        <v>8351</v>
      </c>
      <c r="L137" s="30">
        <f>SUM(L138)</f>
        <v>8351</v>
      </c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30">
        <f aca="true" t="shared" si="8" ref="Y137:AJ137">SUM(Y138)</f>
        <v>85.9</v>
      </c>
      <c r="Z137" s="30">
        <f t="shared" si="8"/>
        <v>0</v>
      </c>
      <c r="AA137" s="30">
        <f t="shared" si="8"/>
        <v>8265.1</v>
      </c>
      <c r="AB137" s="30">
        <f t="shared" si="8"/>
        <v>0</v>
      </c>
      <c r="AC137" s="30">
        <f t="shared" si="8"/>
        <v>85.9</v>
      </c>
      <c r="AD137" s="30">
        <f t="shared" si="8"/>
        <v>0</v>
      </c>
      <c r="AE137" s="30">
        <f t="shared" si="8"/>
        <v>8265.1</v>
      </c>
      <c r="AF137" s="30">
        <f t="shared" si="8"/>
        <v>0</v>
      </c>
      <c r="AG137" s="30">
        <f t="shared" si="8"/>
        <v>85.9</v>
      </c>
      <c r="AH137" s="30">
        <f t="shared" si="8"/>
        <v>0</v>
      </c>
      <c r="AI137" s="30">
        <f t="shared" si="8"/>
        <v>8265.1</v>
      </c>
      <c r="AJ137" s="30">
        <f t="shared" si="8"/>
        <v>0</v>
      </c>
    </row>
    <row r="138" spans="1:36" s="45" customFormat="1" ht="76.5">
      <c r="A138" s="9" t="s">
        <v>115</v>
      </c>
      <c r="B138" s="77" t="s">
        <v>163</v>
      </c>
      <c r="C138" s="19"/>
      <c r="D138" s="20" t="s">
        <v>47</v>
      </c>
      <c r="E138" s="20" t="s">
        <v>47</v>
      </c>
      <c r="F138" s="20" t="s">
        <v>130</v>
      </c>
      <c r="G138" s="63">
        <v>43101</v>
      </c>
      <c r="H138" s="63">
        <v>44561</v>
      </c>
      <c r="I138" s="22">
        <f>SUM(J138:L138)</f>
        <v>25053</v>
      </c>
      <c r="J138" s="22">
        <f>SUM(Y138+AA138+AB138)</f>
        <v>8351</v>
      </c>
      <c r="K138" s="22">
        <f>SUM(AC138+AE138+AF138)</f>
        <v>8351</v>
      </c>
      <c r="L138" s="22">
        <f>SUM(AG138+AI138+AJ138)</f>
        <v>8351</v>
      </c>
      <c r="M138" s="20" t="s">
        <v>54</v>
      </c>
      <c r="N138" s="20" t="s">
        <v>54</v>
      </c>
      <c r="O138" s="20" t="s">
        <v>54</v>
      </c>
      <c r="P138" s="20" t="s">
        <v>54</v>
      </c>
      <c r="Q138" s="20" t="s">
        <v>54</v>
      </c>
      <c r="R138" s="20" t="s">
        <v>54</v>
      </c>
      <c r="S138" s="20" t="s">
        <v>54</v>
      </c>
      <c r="T138" s="20" t="s">
        <v>54</v>
      </c>
      <c r="U138" s="20" t="s">
        <v>54</v>
      </c>
      <c r="V138" s="20" t="s">
        <v>54</v>
      </c>
      <c r="W138" s="20" t="s">
        <v>54</v>
      </c>
      <c r="X138" s="20" t="s">
        <v>54</v>
      </c>
      <c r="Y138" s="78">
        <v>85.9</v>
      </c>
      <c r="Z138" s="78"/>
      <c r="AA138" s="78">
        <v>8265.1</v>
      </c>
      <c r="AB138" s="78"/>
      <c r="AC138" s="78">
        <v>85.9</v>
      </c>
      <c r="AD138" s="78"/>
      <c r="AE138" s="78">
        <v>8265.1</v>
      </c>
      <c r="AF138" s="78"/>
      <c r="AG138" s="78">
        <v>85.9</v>
      </c>
      <c r="AH138" s="78"/>
      <c r="AI138" s="78">
        <v>8265.1</v>
      </c>
      <c r="AJ138" s="78"/>
    </row>
    <row r="139" spans="1:36" s="45" customFormat="1" ht="38.25">
      <c r="A139" s="9"/>
      <c r="B139" s="16" t="s">
        <v>223</v>
      </c>
      <c r="C139" s="19">
        <v>1</v>
      </c>
      <c r="D139" s="20"/>
      <c r="E139" s="20"/>
      <c r="F139" s="20"/>
      <c r="G139" s="63"/>
      <c r="H139" s="63">
        <v>43830</v>
      </c>
      <c r="I139" s="22"/>
      <c r="J139" s="22"/>
      <c r="K139" s="22"/>
      <c r="L139" s="22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</row>
    <row r="140" spans="1:36" s="45" customFormat="1" ht="38.25">
      <c r="A140" s="9"/>
      <c r="B140" s="16" t="s">
        <v>255</v>
      </c>
      <c r="C140" s="19">
        <v>1</v>
      </c>
      <c r="D140" s="20"/>
      <c r="E140" s="20"/>
      <c r="F140" s="20"/>
      <c r="G140" s="63"/>
      <c r="H140" s="63">
        <v>44196</v>
      </c>
      <c r="I140" s="22"/>
      <c r="J140" s="22"/>
      <c r="K140" s="22"/>
      <c r="L140" s="22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</row>
    <row r="141" spans="1:36" s="45" customFormat="1" ht="38.25">
      <c r="A141" s="9"/>
      <c r="B141" s="16" t="s">
        <v>305</v>
      </c>
      <c r="C141" s="19">
        <v>1</v>
      </c>
      <c r="D141" s="20"/>
      <c r="E141" s="20"/>
      <c r="F141" s="20"/>
      <c r="G141" s="63"/>
      <c r="H141" s="63">
        <v>44561</v>
      </c>
      <c r="I141" s="22"/>
      <c r="J141" s="22"/>
      <c r="K141" s="22"/>
      <c r="L141" s="22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</row>
    <row r="142" spans="1:36" s="45" customFormat="1" ht="63">
      <c r="A142" s="11" t="s">
        <v>82</v>
      </c>
      <c r="B142" s="15" t="s">
        <v>88</v>
      </c>
      <c r="C142" s="60"/>
      <c r="D142" s="25" t="s">
        <v>138</v>
      </c>
      <c r="E142" s="25" t="s">
        <v>240</v>
      </c>
      <c r="F142" s="61" t="s">
        <v>42</v>
      </c>
      <c r="G142" s="62">
        <v>43101</v>
      </c>
      <c r="H142" s="62">
        <v>44561</v>
      </c>
      <c r="I142" s="30">
        <f>SUM(J142:L142)</f>
        <v>20</v>
      </c>
      <c r="J142" s="30">
        <f>SUM(J143+J147)</f>
        <v>20</v>
      </c>
      <c r="K142" s="30">
        <f>SUM(K143+K147)</f>
        <v>0</v>
      </c>
      <c r="L142" s="30">
        <f>SUM(L143+L147)</f>
        <v>0</v>
      </c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30">
        <f aca="true" t="shared" si="9" ref="Y142:AJ142">SUM(Y143+Y147)</f>
        <v>20</v>
      </c>
      <c r="Z142" s="30">
        <f t="shared" si="9"/>
        <v>0</v>
      </c>
      <c r="AA142" s="30">
        <f t="shared" si="9"/>
        <v>0</v>
      </c>
      <c r="AB142" s="30">
        <f t="shared" si="9"/>
        <v>0</v>
      </c>
      <c r="AC142" s="30">
        <f t="shared" si="9"/>
        <v>0</v>
      </c>
      <c r="AD142" s="30">
        <f t="shared" si="9"/>
        <v>0</v>
      </c>
      <c r="AE142" s="30">
        <f t="shared" si="9"/>
        <v>0</v>
      </c>
      <c r="AF142" s="30">
        <f t="shared" si="9"/>
        <v>0</v>
      </c>
      <c r="AG142" s="30">
        <f t="shared" si="9"/>
        <v>0</v>
      </c>
      <c r="AH142" s="30">
        <f t="shared" si="9"/>
        <v>0</v>
      </c>
      <c r="AI142" s="30">
        <f t="shared" si="9"/>
        <v>0</v>
      </c>
      <c r="AJ142" s="30">
        <f t="shared" si="9"/>
        <v>0</v>
      </c>
    </row>
    <row r="143" spans="1:36" s="45" customFormat="1" ht="38.25">
      <c r="A143" s="9" t="s">
        <v>81</v>
      </c>
      <c r="B143" s="2" t="s">
        <v>83</v>
      </c>
      <c r="C143" s="19"/>
      <c r="D143" s="20" t="s">
        <v>47</v>
      </c>
      <c r="E143" s="20" t="s">
        <v>47</v>
      </c>
      <c r="F143" s="20" t="s">
        <v>137</v>
      </c>
      <c r="G143" s="63">
        <v>43101</v>
      </c>
      <c r="H143" s="63">
        <v>44561</v>
      </c>
      <c r="I143" s="22">
        <f>SUM(J143:L143)</f>
        <v>0</v>
      </c>
      <c r="J143" s="22">
        <f>SUM(Y143+AA143+AB143)</f>
        <v>0</v>
      </c>
      <c r="K143" s="22">
        <f>SUM(AC143+AE143+AF143)</f>
        <v>0</v>
      </c>
      <c r="L143" s="22">
        <f>SUM(AG143+AI143+AJ143)</f>
        <v>0</v>
      </c>
      <c r="M143" s="20" t="s">
        <v>54</v>
      </c>
      <c r="N143" s="20" t="s">
        <v>54</v>
      </c>
      <c r="O143" s="20" t="s">
        <v>54</v>
      </c>
      <c r="P143" s="20" t="s">
        <v>54</v>
      </c>
      <c r="Q143" s="20" t="s">
        <v>54</v>
      </c>
      <c r="R143" s="20" t="s">
        <v>54</v>
      </c>
      <c r="S143" s="20" t="s">
        <v>54</v>
      </c>
      <c r="T143" s="20" t="s">
        <v>54</v>
      </c>
      <c r="U143" s="20" t="s">
        <v>54</v>
      </c>
      <c r="V143" s="20" t="s">
        <v>54</v>
      </c>
      <c r="W143" s="20" t="s">
        <v>54</v>
      </c>
      <c r="X143" s="20" t="s">
        <v>54</v>
      </c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</row>
    <row r="144" spans="1:36" s="45" customFormat="1" ht="25.5">
      <c r="A144" s="9"/>
      <c r="B144" s="16" t="s">
        <v>224</v>
      </c>
      <c r="C144" s="19">
        <v>2</v>
      </c>
      <c r="D144" s="20"/>
      <c r="E144" s="20"/>
      <c r="F144" s="20"/>
      <c r="G144" s="63"/>
      <c r="H144" s="63">
        <v>43830</v>
      </c>
      <c r="I144" s="22"/>
      <c r="J144" s="22"/>
      <c r="K144" s="22"/>
      <c r="L144" s="22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</row>
    <row r="145" spans="1:36" s="45" customFormat="1" ht="25.5">
      <c r="A145" s="9"/>
      <c r="B145" s="16" t="s">
        <v>256</v>
      </c>
      <c r="C145" s="19">
        <v>2</v>
      </c>
      <c r="D145" s="20"/>
      <c r="E145" s="20"/>
      <c r="F145" s="20"/>
      <c r="G145" s="63"/>
      <c r="H145" s="63">
        <v>44196</v>
      </c>
      <c r="I145" s="22"/>
      <c r="J145" s="22"/>
      <c r="K145" s="22"/>
      <c r="L145" s="22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</row>
    <row r="146" spans="1:36" s="45" customFormat="1" ht="25.5">
      <c r="A146" s="9"/>
      <c r="B146" s="16" t="s">
        <v>306</v>
      </c>
      <c r="C146" s="19">
        <v>2</v>
      </c>
      <c r="D146" s="20"/>
      <c r="E146" s="20"/>
      <c r="F146" s="20"/>
      <c r="G146" s="63"/>
      <c r="H146" s="63">
        <v>44561</v>
      </c>
      <c r="I146" s="22"/>
      <c r="J146" s="22"/>
      <c r="K146" s="22"/>
      <c r="L146" s="22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</row>
    <row r="147" spans="1:36" s="45" customFormat="1" ht="33.75">
      <c r="A147" s="9" t="s">
        <v>84</v>
      </c>
      <c r="B147" s="2" t="s">
        <v>85</v>
      </c>
      <c r="C147" s="19"/>
      <c r="D147" s="20" t="s">
        <v>47</v>
      </c>
      <c r="E147" s="20" t="s">
        <v>47</v>
      </c>
      <c r="F147" s="20" t="s">
        <v>53</v>
      </c>
      <c r="G147" s="63">
        <v>43101</v>
      </c>
      <c r="H147" s="63">
        <v>44561</v>
      </c>
      <c r="I147" s="22">
        <f>SUM(J147:L147)</f>
        <v>20</v>
      </c>
      <c r="J147" s="22">
        <f>SUM(Y147:AB147)</f>
        <v>20</v>
      </c>
      <c r="K147" s="22">
        <f>SUM(AC147+AE147+AF147)</f>
        <v>0</v>
      </c>
      <c r="L147" s="22">
        <f>SUM(AG147+AI147+AJ147)</f>
        <v>0</v>
      </c>
      <c r="M147" s="20" t="s">
        <v>54</v>
      </c>
      <c r="N147" s="20"/>
      <c r="O147" s="20" t="s">
        <v>54</v>
      </c>
      <c r="P147" s="20"/>
      <c r="Q147" s="20" t="s">
        <v>54</v>
      </c>
      <c r="R147" s="20"/>
      <c r="S147" s="20" t="s">
        <v>54</v>
      </c>
      <c r="T147" s="20"/>
      <c r="U147" s="20" t="s">
        <v>54</v>
      </c>
      <c r="V147" s="20"/>
      <c r="W147" s="20" t="s">
        <v>54</v>
      </c>
      <c r="X147" s="20"/>
      <c r="Y147" s="64">
        <v>20</v>
      </c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</row>
    <row r="148" spans="1:36" s="45" customFormat="1" ht="25.5">
      <c r="A148" s="9"/>
      <c r="B148" s="16" t="s">
        <v>225</v>
      </c>
      <c r="C148" s="19">
        <v>3</v>
      </c>
      <c r="D148" s="20"/>
      <c r="E148" s="20"/>
      <c r="F148" s="20"/>
      <c r="G148" s="63"/>
      <c r="H148" s="63">
        <v>43830</v>
      </c>
      <c r="I148" s="22"/>
      <c r="J148" s="22"/>
      <c r="K148" s="22"/>
      <c r="L148" s="22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</row>
    <row r="149" spans="1:36" s="45" customFormat="1" ht="25.5">
      <c r="A149" s="9"/>
      <c r="B149" s="16" t="s">
        <v>257</v>
      </c>
      <c r="C149" s="19">
        <v>3</v>
      </c>
      <c r="D149" s="20"/>
      <c r="E149" s="20"/>
      <c r="F149" s="20"/>
      <c r="G149" s="63"/>
      <c r="H149" s="63">
        <v>44196</v>
      </c>
      <c r="I149" s="22"/>
      <c r="J149" s="22"/>
      <c r="K149" s="22"/>
      <c r="L149" s="22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</row>
    <row r="150" spans="1:36" s="45" customFormat="1" ht="25.5">
      <c r="A150" s="9"/>
      <c r="B150" s="16" t="s">
        <v>307</v>
      </c>
      <c r="C150" s="19">
        <v>3</v>
      </c>
      <c r="D150" s="20"/>
      <c r="E150" s="20"/>
      <c r="F150" s="20"/>
      <c r="G150" s="63"/>
      <c r="H150" s="63">
        <v>44561</v>
      </c>
      <c r="I150" s="22"/>
      <c r="J150" s="22"/>
      <c r="K150" s="22"/>
      <c r="L150" s="22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</row>
    <row r="151" spans="1:36" s="45" customFormat="1" ht="102">
      <c r="A151" s="11" t="s">
        <v>86</v>
      </c>
      <c r="B151" s="79" t="s">
        <v>59</v>
      </c>
      <c r="C151" s="60"/>
      <c r="D151" s="25" t="s">
        <v>138</v>
      </c>
      <c r="E151" s="25" t="s">
        <v>240</v>
      </c>
      <c r="F151" s="61" t="s">
        <v>136</v>
      </c>
      <c r="G151" s="62">
        <v>43101</v>
      </c>
      <c r="H151" s="62">
        <v>44561</v>
      </c>
      <c r="I151" s="30">
        <f>SUM(J151:L151)</f>
        <v>17670.6</v>
      </c>
      <c r="J151" s="30">
        <f>SUM(J152)</f>
        <v>5559.2</v>
      </c>
      <c r="K151" s="30">
        <f>SUM(K152)</f>
        <v>6055.7</v>
      </c>
      <c r="L151" s="30">
        <f>SUM(L152)</f>
        <v>6055.7</v>
      </c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30">
        <f aca="true" t="shared" si="10" ref="Y151:AJ151">SUM(Y152)</f>
        <v>0</v>
      </c>
      <c r="Z151" s="30">
        <f t="shared" si="10"/>
        <v>0</v>
      </c>
      <c r="AA151" s="30">
        <f t="shared" si="10"/>
        <v>5559.2</v>
      </c>
      <c r="AB151" s="30">
        <f t="shared" si="10"/>
        <v>0</v>
      </c>
      <c r="AC151" s="30">
        <f t="shared" si="10"/>
        <v>0</v>
      </c>
      <c r="AD151" s="30">
        <f t="shared" si="10"/>
        <v>0</v>
      </c>
      <c r="AE151" s="30">
        <f t="shared" si="10"/>
        <v>6055.7</v>
      </c>
      <c r="AF151" s="30">
        <f t="shared" si="10"/>
        <v>0</v>
      </c>
      <c r="AG151" s="30">
        <f t="shared" si="10"/>
        <v>0</v>
      </c>
      <c r="AH151" s="30">
        <f t="shared" si="10"/>
        <v>0</v>
      </c>
      <c r="AI151" s="30">
        <f t="shared" si="10"/>
        <v>6055.7</v>
      </c>
      <c r="AJ151" s="30">
        <f t="shared" si="10"/>
        <v>0</v>
      </c>
    </row>
    <row r="152" spans="1:36" s="45" customFormat="1" ht="89.25">
      <c r="A152" s="9" t="s">
        <v>116</v>
      </c>
      <c r="B152" s="77" t="s">
        <v>164</v>
      </c>
      <c r="C152" s="19"/>
      <c r="D152" s="20" t="s">
        <v>47</v>
      </c>
      <c r="E152" s="20" t="s">
        <v>47</v>
      </c>
      <c r="F152" s="20"/>
      <c r="G152" s="63">
        <v>43101</v>
      </c>
      <c r="H152" s="63">
        <v>44561</v>
      </c>
      <c r="I152" s="22">
        <f>SUM(J152:L152)</f>
        <v>17670.6</v>
      </c>
      <c r="J152" s="22">
        <f>SUM(Y152:AB152)</f>
        <v>5559.2</v>
      </c>
      <c r="K152" s="22">
        <f>SUM(AC152+AE152+AF152)</f>
        <v>6055.7</v>
      </c>
      <c r="L152" s="22">
        <f>SUM(AG152+AI152+AJ152)</f>
        <v>6055.7</v>
      </c>
      <c r="M152" s="20" t="s">
        <v>54</v>
      </c>
      <c r="N152" s="20" t="s">
        <v>54</v>
      </c>
      <c r="O152" s="20" t="s">
        <v>54</v>
      </c>
      <c r="P152" s="20" t="s">
        <v>54</v>
      </c>
      <c r="Q152" s="20" t="s">
        <v>54</v>
      </c>
      <c r="R152" s="20" t="s">
        <v>54</v>
      </c>
      <c r="S152" s="20" t="s">
        <v>54</v>
      </c>
      <c r="T152" s="20" t="s">
        <v>54</v>
      </c>
      <c r="U152" s="20" t="s">
        <v>54</v>
      </c>
      <c r="V152" s="20" t="s">
        <v>54</v>
      </c>
      <c r="W152" s="20" t="s">
        <v>54</v>
      </c>
      <c r="X152" s="20" t="s">
        <v>54</v>
      </c>
      <c r="Y152" s="78"/>
      <c r="Z152" s="78"/>
      <c r="AA152" s="78">
        <v>5559.2</v>
      </c>
      <c r="AB152" s="78"/>
      <c r="AC152" s="78"/>
      <c r="AD152" s="78"/>
      <c r="AE152" s="78">
        <v>6055.7</v>
      </c>
      <c r="AF152" s="78"/>
      <c r="AG152" s="78"/>
      <c r="AH152" s="78"/>
      <c r="AI152" s="78">
        <v>6055.7</v>
      </c>
      <c r="AJ152" s="78"/>
    </row>
    <row r="153" spans="1:36" s="45" customFormat="1" ht="57" customHeight="1">
      <c r="A153" s="9"/>
      <c r="B153" s="16" t="s">
        <v>226</v>
      </c>
      <c r="C153" s="19">
        <v>1</v>
      </c>
      <c r="D153" s="20"/>
      <c r="E153" s="20"/>
      <c r="F153" s="20"/>
      <c r="G153" s="63"/>
      <c r="H153" s="63">
        <v>43830</v>
      </c>
      <c r="I153" s="22"/>
      <c r="J153" s="22"/>
      <c r="K153" s="22"/>
      <c r="L153" s="22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 t="s">
        <v>144</v>
      </c>
      <c r="AJ153" s="31"/>
    </row>
    <row r="154" spans="1:36" s="45" customFormat="1" ht="52.5" customHeight="1">
      <c r="A154" s="9"/>
      <c r="B154" s="16" t="s">
        <v>258</v>
      </c>
      <c r="C154" s="19">
        <v>1</v>
      </c>
      <c r="D154" s="20"/>
      <c r="E154" s="20"/>
      <c r="F154" s="20"/>
      <c r="G154" s="63"/>
      <c r="H154" s="63">
        <v>44196</v>
      </c>
      <c r="I154" s="22"/>
      <c r="J154" s="22"/>
      <c r="K154" s="22"/>
      <c r="L154" s="22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</row>
    <row r="155" spans="1:36" s="45" customFormat="1" ht="52.5" customHeight="1">
      <c r="A155" s="9"/>
      <c r="B155" s="16" t="s">
        <v>308</v>
      </c>
      <c r="C155" s="19">
        <v>1</v>
      </c>
      <c r="D155" s="20"/>
      <c r="E155" s="20"/>
      <c r="F155" s="20"/>
      <c r="G155" s="63"/>
      <c r="H155" s="63">
        <v>44561</v>
      </c>
      <c r="I155" s="22"/>
      <c r="J155" s="22"/>
      <c r="K155" s="22"/>
      <c r="L155" s="22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</row>
    <row r="156" spans="1:36" s="45" customFormat="1" ht="12.75">
      <c r="A156" s="9"/>
      <c r="B156" s="80" t="s">
        <v>23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2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</row>
    <row r="157" spans="1:36" s="45" customFormat="1" ht="12.75">
      <c r="A157" s="9"/>
      <c r="B157" s="10" t="s">
        <v>14</v>
      </c>
      <c r="C157" s="11"/>
      <c r="D157" s="11"/>
      <c r="E157" s="11"/>
      <c r="F157" s="23"/>
      <c r="G157" s="11"/>
      <c r="H157" s="11"/>
      <c r="I157" s="12">
        <f>SUM(J157:L157)</f>
        <v>50</v>
      </c>
      <c r="J157" s="11">
        <f>SUM(J158+J163+J168+J173+J182)</f>
        <v>50</v>
      </c>
      <c r="K157" s="11">
        <f>SUM(K158+K163+K168+K173+K182)</f>
        <v>0</v>
      </c>
      <c r="L157" s="11">
        <f>SUM(L158+L163+L168+L173+L182)</f>
        <v>0</v>
      </c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>
        <f aca="true" t="shared" si="11" ref="Y157:AJ157">SUM(Y158+Y163+Y168+Y173+Y182)</f>
        <v>50</v>
      </c>
      <c r="Z157" s="11">
        <f t="shared" si="11"/>
        <v>0</v>
      </c>
      <c r="AA157" s="11">
        <f t="shared" si="11"/>
        <v>0</v>
      </c>
      <c r="AB157" s="11">
        <f t="shared" si="11"/>
        <v>0</v>
      </c>
      <c r="AC157" s="11">
        <f t="shared" si="11"/>
        <v>0</v>
      </c>
      <c r="AD157" s="11">
        <f t="shared" si="11"/>
        <v>0</v>
      </c>
      <c r="AE157" s="11">
        <f t="shared" si="11"/>
        <v>0</v>
      </c>
      <c r="AF157" s="11">
        <f t="shared" si="11"/>
        <v>0</v>
      </c>
      <c r="AG157" s="11">
        <f t="shared" si="11"/>
        <v>0</v>
      </c>
      <c r="AH157" s="11">
        <f t="shared" si="11"/>
        <v>0</v>
      </c>
      <c r="AI157" s="11">
        <f t="shared" si="11"/>
        <v>0</v>
      </c>
      <c r="AJ157" s="11">
        <f t="shared" si="11"/>
        <v>0</v>
      </c>
    </row>
    <row r="158" spans="1:36" s="45" customFormat="1" ht="63">
      <c r="A158" s="11" t="s">
        <v>89</v>
      </c>
      <c r="B158" s="15" t="s">
        <v>309</v>
      </c>
      <c r="C158" s="60"/>
      <c r="D158" s="25" t="s">
        <v>138</v>
      </c>
      <c r="E158" s="25" t="s">
        <v>240</v>
      </c>
      <c r="F158" s="61" t="s">
        <v>43</v>
      </c>
      <c r="G158" s="62">
        <v>43101</v>
      </c>
      <c r="H158" s="62">
        <v>44561</v>
      </c>
      <c r="I158" s="30">
        <f>SUM(J158:L158)</f>
        <v>0</v>
      </c>
      <c r="J158" s="30">
        <f>SUM(J159)</f>
        <v>0</v>
      </c>
      <c r="K158" s="30">
        <f>SUM(K159)</f>
        <v>0</v>
      </c>
      <c r="L158" s="30">
        <f>SUM(L159)</f>
        <v>0</v>
      </c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30">
        <f>SUM(Y159)</f>
        <v>0</v>
      </c>
      <c r="Z158" s="30">
        <f aca="true" t="shared" si="12" ref="Z158:AJ158">SUM(Z159)</f>
        <v>0</v>
      </c>
      <c r="AA158" s="30">
        <f t="shared" si="12"/>
        <v>0</v>
      </c>
      <c r="AB158" s="30">
        <f t="shared" si="12"/>
        <v>0</v>
      </c>
      <c r="AC158" s="30">
        <f t="shared" si="12"/>
        <v>0</v>
      </c>
      <c r="AD158" s="30">
        <f t="shared" si="12"/>
        <v>0</v>
      </c>
      <c r="AE158" s="30">
        <f t="shared" si="12"/>
        <v>0</v>
      </c>
      <c r="AF158" s="30">
        <f t="shared" si="12"/>
        <v>0</v>
      </c>
      <c r="AG158" s="30">
        <f t="shared" si="12"/>
        <v>0</v>
      </c>
      <c r="AH158" s="30">
        <f t="shared" si="12"/>
        <v>0</v>
      </c>
      <c r="AI158" s="30">
        <f t="shared" si="12"/>
        <v>0</v>
      </c>
      <c r="AJ158" s="30">
        <f t="shared" si="12"/>
        <v>0</v>
      </c>
    </row>
    <row r="159" spans="1:36" s="45" customFormat="1" ht="38.25">
      <c r="A159" s="9" t="s">
        <v>117</v>
      </c>
      <c r="B159" s="13" t="s">
        <v>310</v>
      </c>
      <c r="C159" s="19"/>
      <c r="D159" s="20" t="s">
        <v>47</v>
      </c>
      <c r="E159" s="20" t="s">
        <v>47</v>
      </c>
      <c r="F159" s="20" t="s">
        <v>129</v>
      </c>
      <c r="G159" s="63">
        <v>43101</v>
      </c>
      <c r="H159" s="63">
        <v>44561</v>
      </c>
      <c r="I159" s="22">
        <f>SUM(J159:L159)</f>
        <v>0</v>
      </c>
      <c r="J159" s="22">
        <f>SUM(Y159:AB159)</f>
        <v>0</v>
      </c>
      <c r="K159" s="22">
        <f>SUM(AC159+AE159+AF159)</f>
        <v>0</v>
      </c>
      <c r="L159" s="22">
        <f>SUM(AG159+AI159+AJ159)</f>
        <v>0</v>
      </c>
      <c r="M159" s="20"/>
      <c r="N159" s="20" t="s">
        <v>54</v>
      </c>
      <c r="O159" s="20"/>
      <c r="P159" s="20" t="s">
        <v>54</v>
      </c>
      <c r="Q159" s="20"/>
      <c r="R159" s="20" t="s">
        <v>54</v>
      </c>
      <c r="S159" s="20"/>
      <c r="T159" s="20" t="s">
        <v>54</v>
      </c>
      <c r="U159" s="20"/>
      <c r="V159" s="20" t="s">
        <v>54</v>
      </c>
      <c r="W159" s="20"/>
      <c r="X159" s="20" t="s">
        <v>54</v>
      </c>
      <c r="Y159" s="64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</row>
    <row r="160" spans="1:36" s="45" customFormat="1" ht="25.5">
      <c r="A160" s="9"/>
      <c r="B160" s="14" t="s">
        <v>227</v>
      </c>
      <c r="C160" s="19">
        <v>2</v>
      </c>
      <c r="D160" s="20"/>
      <c r="E160" s="20"/>
      <c r="F160" s="20"/>
      <c r="G160" s="63"/>
      <c r="H160" s="63">
        <v>43830</v>
      </c>
      <c r="I160" s="22"/>
      <c r="J160" s="22"/>
      <c r="K160" s="22"/>
      <c r="L160" s="22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</row>
    <row r="161" spans="1:36" s="45" customFormat="1" ht="25.5">
      <c r="A161" s="9"/>
      <c r="B161" s="14" t="s">
        <v>259</v>
      </c>
      <c r="C161" s="19">
        <v>3</v>
      </c>
      <c r="D161" s="20"/>
      <c r="E161" s="20"/>
      <c r="F161" s="20"/>
      <c r="G161" s="63"/>
      <c r="H161" s="63">
        <v>44196</v>
      </c>
      <c r="I161" s="22"/>
      <c r="J161" s="22"/>
      <c r="K161" s="22"/>
      <c r="L161" s="22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</row>
    <row r="162" spans="1:36" s="45" customFormat="1" ht="25.5">
      <c r="A162" s="9"/>
      <c r="B162" s="14" t="s">
        <v>311</v>
      </c>
      <c r="C162" s="19">
        <v>3</v>
      </c>
      <c r="D162" s="20"/>
      <c r="E162" s="20"/>
      <c r="F162" s="20"/>
      <c r="G162" s="63"/>
      <c r="H162" s="63">
        <v>44561</v>
      </c>
      <c r="I162" s="22"/>
      <c r="J162" s="22"/>
      <c r="K162" s="22"/>
      <c r="L162" s="22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</row>
    <row r="163" spans="1:36" s="45" customFormat="1" ht="89.25">
      <c r="A163" s="11" t="s">
        <v>90</v>
      </c>
      <c r="B163" s="15" t="s">
        <v>24</v>
      </c>
      <c r="C163" s="60"/>
      <c r="D163" s="25" t="s">
        <v>138</v>
      </c>
      <c r="E163" s="25" t="s">
        <v>240</v>
      </c>
      <c r="F163" s="61" t="s">
        <v>133</v>
      </c>
      <c r="G163" s="62">
        <v>43101</v>
      </c>
      <c r="H163" s="62">
        <v>44561</v>
      </c>
      <c r="I163" s="30">
        <f>SUM(J163:L163)</f>
        <v>0</v>
      </c>
      <c r="J163" s="30">
        <f>SUM(J164:J165)</f>
        <v>0</v>
      </c>
      <c r="K163" s="30">
        <f>SUM(K164:K165)</f>
        <v>0</v>
      </c>
      <c r="L163" s="30">
        <f>SUM(L164:L165)</f>
        <v>0</v>
      </c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30">
        <f aca="true" t="shared" si="13" ref="Y163:AJ163">SUM(Y164:Y165)</f>
        <v>0</v>
      </c>
      <c r="Z163" s="30">
        <f t="shared" si="13"/>
        <v>0</v>
      </c>
      <c r="AA163" s="30">
        <f t="shared" si="13"/>
        <v>0</v>
      </c>
      <c r="AB163" s="30">
        <f t="shared" si="13"/>
        <v>0</v>
      </c>
      <c r="AC163" s="30">
        <f t="shared" si="13"/>
        <v>0</v>
      </c>
      <c r="AD163" s="30">
        <f t="shared" si="13"/>
        <v>0</v>
      </c>
      <c r="AE163" s="30">
        <f t="shared" si="13"/>
        <v>0</v>
      </c>
      <c r="AF163" s="30">
        <f t="shared" si="13"/>
        <v>0</v>
      </c>
      <c r="AG163" s="30">
        <f t="shared" si="13"/>
        <v>0</v>
      </c>
      <c r="AH163" s="30">
        <f t="shared" si="13"/>
        <v>0</v>
      </c>
      <c r="AI163" s="30">
        <f t="shared" si="13"/>
        <v>0</v>
      </c>
      <c r="AJ163" s="30">
        <f t="shared" si="13"/>
        <v>0</v>
      </c>
    </row>
    <row r="164" spans="1:36" s="45" customFormat="1" ht="12.75">
      <c r="A164" s="9"/>
      <c r="B164" s="17" t="s">
        <v>91</v>
      </c>
      <c r="C164" s="19"/>
      <c r="D164" s="20" t="s">
        <v>47</v>
      </c>
      <c r="E164" s="20" t="s">
        <v>47</v>
      </c>
      <c r="F164" s="24"/>
      <c r="G164" s="63">
        <v>43101</v>
      </c>
      <c r="H164" s="63">
        <v>44561</v>
      </c>
      <c r="I164" s="22">
        <f>SUM(J164:L164)</f>
        <v>0</v>
      </c>
      <c r="J164" s="22"/>
      <c r="K164" s="22"/>
      <c r="L164" s="22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</row>
    <row r="165" spans="1:36" s="45" customFormat="1" ht="25.5">
      <c r="A165" s="9"/>
      <c r="B165" s="14" t="s">
        <v>228</v>
      </c>
      <c r="C165" s="19">
        <v>3</v>
      </c>
      <c r="D165" s="20"/>
      <c r="E165" s="20"/>
      <c r="F165" s="20"/>
      <c r="G165" s="63"/>
      <c r="H165" s="63">
        <v>43830</v>
      </c>
      <c r="I165" s="22"/>
      <c r="J165" s="22"/>
      <c r="K165" s="22"/>
      <c r="L165" s="22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</row>
    <row r="166" spans="1:36" s="45" customFormat="1" ht="25.5">
      <c r="A166" s="9"/>
      <c r="B166" s="14" t="s">
        <v>260</v>
      </c>
      <c r="C166" s="19">
        <v>3</v>
      </c>
      <c r="D166" s="20"/>
      <c r="E166" s="20"/>
      <c r="F166" s="20"/>
      <c r="G166" s="63"/>
      <c r="H166" s="63">
        <v>44196</v>
      </c>
      <c r="I166" s="22"/>
      <c r="J166" s="22"/>
      <c r="K166" s="22"/>
      <c r="L166" s="22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</row>
    <row r="167" spans="1:36" s="45" customFormat="1" ht="25.5">
      <c r="A167" s="9"/>
      <c r="B167" s="14" t="s">
        <v>312</v>
      </c>
      <c r="C167" s="19">
        <v>3</v>
      </c>
      <c r="D167" s="20"/>
      <c r="E167" s="20"/>
      <c r="F167" s="20"/>
      <c r="G167" s="63"/>
      <c r="H167" s="63">
        <v>44561</v>
      </c>
      <c r="I167" s="22"/>
      <c r="J167" s="22"/>
      <c r="K167" s="22"/>
      <c r="L167" s="22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</row>
    <row r="168" spans="1:36" s="45" customFormat="1" ht="63">
      <c r="A168" s="11" t="s">
        <v>92</v>
      </c>
      <c r="B168" s="15" t="s">
        <v>313</v>
      </c>
      <c r="C168" s="60"/>
      <c r="D168" s="25" t="s">
        <v>138</v>
      </c>
      <c r="E168" s="25" t="s">
        <v>240</v>
      </c>
      <c r="F168" s="25" t="s">
        <v>314</v>
      </c>
      <c r="G168" s="62">
        <v>43101</v>
      </c>
      <c r="H168" s="62">
        <v>44561</v>
      </c>
      <c r="I168" s="30">
        <f>SUM(J168:L168)</f>
        <v>33</v>
      </c>
      <c r="J168" s="30">
        <f>SUM(J169)</f>
        <v>33</v>
      </c>
      <c r="K168" s="30">
        <f>SUM(K169)</f>
        <v>0</v>
      </c>
      <c r="L168" s="30">
        <f>SUM(L169)</f>
        <v>0</v>
      </c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30">
        <f>SUM(Y169)</f>
        <v>33</v>
      </c>
      <c r="Z168" s="30">
        <f aca="true" t="shared" si="14" ref="Z168:AJ168">SUM(Z169)</f>
        <v>0</v>
      </c>
      <c r="AA168" s="30">
        <f t="shared" si="14"/>
        <v>0</v>
      </c>
      <c r="AB168" s="30">
        <f t="shared" si="14"/>
        <v>0</v>
      </c>
      <c r="AC168" s="30">
        <f t="shared" si="14"/>
        <v>0</v>
      </c>
      <c r="AD168" s="30">
        <f t="shared" si="14"/>
        <v>0</v>
      </c>
      <c r="AE168" s="30">
        <f t="shared" si="14"/>
        <v>0</v>
      </c>
      <c r="AF168" s="30">
        <f t="shared" si="14"/>
        <v>0</v>
      </c>
      <c r="AG168" s="30">
        <f t="shared" si="14"/>
        <v>0</v>
      </c>
      <c r="AH168" s="30">
        <f t="shared" si="14"/>
        <v>0</v>
      </c>
      <c r="AI168" s="30">
        <f t="shared" si="14"/>
        <v>0</v>
      </c>
      <c r="AJ168" s="30">
        <f t="shared" si="14"/>
        <v>0</v>
      </c>
    </row>
    <row r="169" spans="1:36" s="45" customFormat="1" ht="38.25">
      <c r="A169" s="9" t="s">
        <v>118</v>
      </c>
      <c r="B169" s="13" t="s">
        <v>119</v>
      </c>
      <c r="C169" s="19"/>
      <c r="D169" s="20" t="s">
        <v>47</v>
      </c>
      <c r="E169" s="20" t="s">
        <v>47</v>
      </c>
      <c r="F169" s="20" t="s">
        <v>135</v>
      </c>
      <c r="G169" s="63">
        <v>43101</v>
      </c>
      <c r="H169" s="63">
        <v>44561</v>
      </c>
      <c r="I169" s="22">
        <f>SUM(J169:L169)</f>
        <v>33</v>
      </c>
      <c r="J169" s="22">
        <f>SUM(Y169:AB169)</f>
        <v>33</v>
      </c>
      <c r="K169" s="22">
        <f>SUM(AC169+AE169+AF169)</f>
        <v>0</v>
      </c>
      <c r="L169" s="22">
        <f>SUM(AG169+AI169+AJ169)</f>
        <v>0</v>
      </c>
      <c r="M169" s="20" t="s">
        <v>54</v>
      </c>
      <c r="N169" s="20" t="s">
        <v>54</v>
      </c>
      <c r="O169" s="20" t="s">
        <v>54</v>
      </c>
      <c r="P169" s="20" t="s">
        <v>54</v>
      </c>
      <c r="Q169" s="20" t="s">
        <v>54</v>
      </c>
      <c r="R169" s="20" t="s">
        <v>54</v>
      </c>
      <c r="S169" s="20" t="s">
        <v>54</v>
      </c>
      <c r="T169" s="20" t="s">
        <v>54</v>
      </c>
      <c r="U169" s="20" t="s">
        <v>54</v>
      </c>
      <c r="V169" s="20" t="s">
        <v>54</v>
      </c>
      <c r="W169" s="20" t="s">
        <v>54</v>
      </c>
      <c r="X169" s="20" t="s">
        <v>54</v>
      </c>
      <c r="Y169" s="64">
        <v>33</v>
      </c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</row>
    <row r="170" spans="1:36" s="45" customFormat="1" ht="38.25">
      <c r="A170" s="9"/>
      <c r="B170" s="14" t="s">
        <v>315</v>
      </c>
      <c r="C170" s="19">
        <v>2</v>
      </c>
      <c r="D170" s="20"/>
      <c r="E170" s="20"/>
      <c r="F170" s="20"/>
      <c r="G170" s="63"/>
      <c r="H170" s="63">
        <v>43830</v>
      </c>
      <c r="I170" s="22"/>
      <c r="J170" s="22"/>
      <c r="K170" s="22"/>
      <c r="L170" s="22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</row>
    <row r="171" spans="1:36" s="45" customFormat="1" ht="38.25">
      <c r="A171" s="9"/>
      <c r="B171" s="14" t="s">
        <v>316</v>
      </c>
      <c r="C171" s="19">
        <v>2</v>
      </c>
      <c r="D171" s="20"/>
      <c r="E171" s="20"/>
      <c r="F171" s="20"/>
      <c r="G171" s="63"/>
      <c r="H171" s="63">
        <v>44196</v>
      </c>
      <c r="I171" s="22"/>
      <c r="J171" s="22"/>
      <c r="K171" s="22"/>
      <c r="L171" s="22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</row>
    <row r="172" spans="1:36" s="45" customFormat="1" ht="38.25">
      <c r="A172" s="9"/>
      <c r="B172" s="14" t="s">
        <v>317</v>
      </c>
      <c r="C172" s="19">
        <v>2</v>
      </c>
      <c r="D172" s="20"/>
      <c r="E172" s="20"/>
      <c r="F172" s="20"/>
      <c r="G172" s="63"/>
      <c r="H172" s="63">
        <v>44561</v>
      </c>
      <c r="I172" s="22"/>
      <c r="J172" s="22"/>
      <c r="K172" s="22"/>
      <c r="L172" s="22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</row>
    <row r="173" spans="1:36" s="45" customFormat="1" ht="63.75">
      <c r="A173" s="11" t="s">
        <v>93</v>
      </c>
      <c r="B173" s="15" t="s">
        <v>318</v>
      </c>
      <c r="C173" s="60"/>
      <c r="D173" s="25" t="s">
        <v>138</v>
      </c>
      <c r="E173" s="25" t="s">
        <v>240</v>
      </c>
      <c r="F173" s="61" t="s">
        <v>44</v>
      </c>
      <c r="G173" s="62">
        <v>43101</v>
      </c>
      <c r="H173" s="62">
        <v>44561</v>
      </c>
      <c r="I173" s="30">
        <f>SUM(J173:L173)</f>
        <v>17</v>
      </c>
      <c r="J173" s="30">
        <f>SUM(J174)</f>
        <v>17</v>
      </c>
      <c r="K173" s="30">
        <f>SUM(K174)</f>
        <v>0</v>
      </c>
      <c r="L173" s="30">
        <f>SUM(L174)</f>
        <v>0</v>
      </c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30">
        <f aca="true" t="shared" si="15" ref="Y173:AJ173">SUM(Y174)</f>
        <v>17</v>
      </c>
      <c r="Z173" s="30">
        <f t="shared" si="15"/>
        <v>0</v>
      </c>
      <c r="AA173" s="30">
        <f t="shared" si="15"/>
        <v>0</v>
      </c>
      <c r="AB173" s="30">
        <f t="shared" si="15"/>
        <v>0</v>
      </c>
      <c r="AC173" s="30">
        <f t="shared" si="15"/>
        <v>0</v>
      </c>
      <c r="AD173" s="30">
        <f t="shared" si="15"/>
        <v>0</v>
      </c>
      <c r="AE173" s="30">
        <f t="shared" si="15"/>
        <v>0</v>
      </c>
      <c r="AF173" s="30">
        <f t="shared" si="15"/>
        <v>0</v>
      </c>
      <c r="AG173" s="30">
        <f t="shared" si="15"/>
        <v>0</v>
      </c>
      <c r="AH173" s="30">
        <f t="shared" si="15"/>
        <v>0</v>
      </c>
      <c r="AI173" s="30">
        <f t="shared" si="15"/>
        <v>0</v>
      </c>
      <c r="AJ173" s="30">
        <f t="shared" si="15"/>
        <v>0</v>
      </c>
    </row>
    <row r="174" spans="1:36" s="45" customFormat="1" ht="51">
      <c r="A174" s="9" t="s">
        <v>120</v>
      </c>
      <c r="B174" s="13" t="s">
        <v>121</v>
      </c>
      <c r="C174" s="19"/>
      <c r="D174" s="20" t="s">
        <v>47</v>
      </c>
      <c r="E174" s="20" t="s">
        <v>47</v>
      </c>
      <c r="F174" s="20" t="s">
        <v>135</v>
      </c>
      <c r="G174" s="63">
        <v>43101</v>
      </c>
      <c r="H174" s="63">
        <v>44561</v>
      </c>
      <c r="I174" s="22">
        <f>SUM(J174:L174)</f>
        <v>17</v>
      </c>
      <c r="J174" s="22">
        <f>SUM(Y174:AB174)</f>
        <v>17</v>
      </c>
      <c r="K174" s="22">
        <f>SUM(AC174+AE174+AF174)</f>
        <v>0</v>
      </c>
      <c r="L174" s="22">
        <f>SUM(AG174+AI174+AJ174)</f>
        <v>0</v>
      </c>
      <c r="M174" s="20"/>
      <c r="N174" s="20" t="s">
        <v>54</v>
      </c>
      <c r="O174" s="20" t="s">
        <v>54</v>
      </c>
      <c r="P174" s="20"/>
      <c r="Q174" s="20"/>
      <c r="R174" s="20" t="s">
        <v>54</v>
      </c>
      <c r="S174" s="20" t="s">
        <v>54</v>
      </c>
      <c r="T174" s="20"/>
      <c r="U174" s="20"/>
      <c r="V174" s="20" t="s">
        <v>54</v>
      </c>
      <c r="W174" s="20" t="s">
        <v>54</v>
      </c>
      <c r="X174" s="20"/>
      <c r="Y174" s="64">
        <v>17</v>
      </c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</row>
    <row r="175" spans="1:36" s="45" customFormat="1" ht="25.5">
      <c r="A175" s="9"/>
      <c r="B175" s="14" t="s">
        <v>229</v>
      </c>
      <c r="C175" s="19">
        <v>2</v>
      </c>
      <c r="D175" s="20"/>
      <c r="E175" s="20"/>
      <c r="F175" s="20"/>
      <c r="G175" s="63"/>
      <c r="H175" s="63">
        <v>43830</v>
      </c>
      <c r="I175" s="22"/>
      <c r="J175" s="22"/>
      <c r="K175" s="22"/>
      <c r="L175" s="22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</row>
    <row r="176" spans="1:36" s="45" customFormat="1" ht="25.5">
      <c r="A176" s="9"/>
      <c r="B176" s="14" t="s">
        <v>261</v>
      </c>
      <c r="C176" s="19">
        <v>3</v>
      </c>
      <c r="D176" s="20"/>
      <c r="E176" s="20"/>
      <c r="F176" s="20"/>
      <c r="G176" s="63"/>
      <c r="H176" s="63">
        <v>44196</v>
      </c>
      <c r="I176" s="22"/>
      <c r="J176" s="22"/>
      <c r="K176" s="22"/>
      <c r="L176" s="22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</row>
    <row r="177" spans="1:36" s="45" customFormat="1" ht="25.5">
      <c r="A177" s="9"/>
      <c r="B177" s="14" t="s">
        <v>319</v>
      </c>
      <c r="C177" s="19">
        <v>3</v>
      </c>
      <c r="D177" s="20"/>
      <c r="E177" s="20"/>
      <c r="F177" s="20"/>
      <c r="G177" s="63"/>
      <c r="H177" s="63">
        <v>44561</v>
      </c>
      <c r="I177" s="22"/>
      <c r="J177" s="22"/>
      <c r="K177" s="22"/>
      <c r="L177" s="22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</row>
    <row r="178" spans="1:36" s="45" customFormat="1" ht="56.25">
      <c r="A178" s="9" t="s">
        <v>320</v>
      </c>
      <c r="B178" s="13" t="s">
        <v>321</v>
      </c>
      <c r="C178" s="19"/>
      <c r="D178" s="20" t="s">
        <v>47</v>
      </c>
      <c r="E178" s="20" t="s">
        <v>47</v>
      </c>
      <c r="F178" s="83" t="s">
        <v>322</v>
      </c>
      <c r="G178" s="63">
        <f>G173</f>
        <v>43101</v>
      </c>
      <c r="H178" s="63">
        <v>44561</v>
      </c>
      <c r="I178" s="22"/>
      <c r="J178" s="22"/>
      <c r="K178" s="22"/>
      <c r="L178" s="22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</row>
    <row r="179" spans="1:36" s="45" customFormat="1" ht="25.5">
      <c r="A179" s="9"/>
      <c r="B179" s="14" t="s">
        <v>323</v>
      </c>
      <c r="C179" s="19"/>
      <c r="D179" s="20"/>
      <c r="E179" s="20"/>
      <c r="F179" s="20"/>
      <c r="G179" s="63">
        <f>G174</f>
        <v>43101</v>
      </c>
      <c r="H179" s="63">
        <v>43830</v>
      </c>
      <c r="I179" s="22"/>
      <c r="J179" s="22"/>
      <c r="K179" s="22"/>
      <c r="L179" s="22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</row>
    <row r="180" spans="1:36" s="45" customFormat="1" ht="43.5" customHeight="1">
      <c r="A180" s="9"/>
      <c r="B180" s="14" t="s">
        <v>324</v>
      </c>
      <c r="C180" s="19"/>
      <c r="D180" s="20"/>
      <c r="E180" s="20"/>
      <c r="F180" s="20"/>
      <c r="G180" s="63"/>
      <c r="H180" s="63">
        <v>44196</v>
      </c>
      <c r="I180" s="22"/>
      <c r="J180" s="22"/>
      <c r="K180" s="22"/>
      <c r="L180" s="22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</row>
    <row r="181" spans="1:36" s="45" customFormat="1" ht="39" customHeight="1">
      <c r="A181" s="9"/>
      <c r="B181" s="14" t="s">
        <v>325</v>
      </c>
      <c r="C181" s="19"/>
      <c r="D181" s="20"/>
      <c r="E181" s="20"/>
      <c r="F181" s="20"/>
      <c r="G181" s="63"/>
      <c r="H181" s="63">
        <v>44561</v>
      </c>
      <c r="I181" s="22"/>
      <c r="J181" s="22"/>
      <c r="K181" s="22"/>
      <c r="L181" s="22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</row>
    <row r="182" spans="1:36" s="45" customFormat="1" ht="94.5">
      <c r="A182" s="11" t="s">
        <v>94</v>
      </c>
      <c r="B182" s="15" t="s">
        <v>26</v>
      </c>
      <c r="C182" s="60"/>
      <c r="D182" s="25" t="s">
        <v>138</v>
      </c>
      <c r="E182" s="25" t="s">
        <v>240</v>
      </c>
      <c r="F182" s="61" t="s">
        <v>52</v>
      </c>
      <c r="G182" s="62">
        <v>43101</v>
      </c>
      <c r="H182" s="62">
        <v>44561</v>
      </c>
      <c r="I182" s="30">
        <f>SUM(J182:L182)</f>
        <v>0</v>
      </c>
      <c r="J182" s="30">
        <f>SUM(J183)</f>
        <v>0</v>
      </c>
      <c r="K182" s="30">
        <f>SUM(K183)</f>
        <v>0</v>
      </c>
      <c r="L182" s="30">
        <f>SUM(L183)</f>
        <v>0</v>
      </c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30">
        <f aca="true" t="shared" si="16" ref="Y182:AJ182">SUM(Y183)</f>
        <v>0</v>
      </c>
      <c r="Z182" s="30">
        <f t="shared" si="16"/>
        <v>0</v>
      </c>
      <c r="AA182" s="30">
        <f t="shared" si="16"/>
        <v>0</v>
      </c>
      <c r="AB182" s="30">
        <f t="shared" si="16"/>
        <v>0</v>
      </c>
      <c r="AC182" s="30">
        <f t="shared" si="16"/>
        <v>0</v>
      </c>
      <c r="AD182" s="30">
        <f t="shared" si="16"/>
        <v>0</v>
      </c>
      <c r="AE182" s="30">
        <f t="shared" si="16"/>
        <v>0</v>
      </c>
      <c r="AF182" s="30">
        <f t="shared" si="16"/>
        <v>0</v>
      </c>
      <c r="AG182" s="30">
        <f t="shared" si="16"/>
        <v>0</v>
      </c>
      <c r="AH182" s="30">
        <f t="shared" si="16"/>
        <v>0</v>
      </c>
      <c r="AI182" s="30">
        <f t="shared" si="16"/>
        <v>0</v>
      </c>
      <c r="AJ182" s="30">
        <f t="shared" si="16"/>
        <v>0</v>
      </c>
    </row>
    <row r="183" spans="1:36" s="45" customFormat="1" ht="76.5">
      <c r="A183" s="9" t="s">
        <v>122</v>
      </c>
      <c r="B183" s="13" t="s">
        <v>123</v>
      </c>
      <c r="C183" s="19"/>
      <c r="D183" s="20" t="s">
        <v>47</v>
      </c>
      <c r="E183" s="20" t="s">
        <v>47</v>
      </c>
      <c r="F183" s="20" t="s">
        <v>135</v>
      </c>
      <c r="G183" s="63">
        <v>43101</v>
      </c>
      <c r="H183" s="63">
        <v>44561</v>
      </c>
      <c r="I183" s="22">
        <f>SUM(J183:L183)</f>
        <v>0</v>
      </c>
      <c r="J183" s="22">
        <f>SUM(Y183:AB183)</f>
        <v>0</v>
      </c>
      <c r="K183" s="22">
        <f>SUM(AC183+AE183+AF183)</f>
        <v>0</v>
      </c>
      <c r="L183" s="22">
        <f>SUM(AG183+AI183+AJ183)</f>
        <v>0</v>
      </c>
      <c r="M183" s="20"/>
      <c r="N183" s="20" t="s">
        <v>54</v>
      </c>
      <c r="O183" s="20"/>
      <c r="P183" s="20"/>
      <c r="Q183" s="20"/>
      <c r="R183" s="20" t="s">
        <v>54</v>
      </c>
      <c r="S183" s="20"/>
      <c r="T183" s="20"/>
      <c r="U183" s="20"/>
      <c r="V183" s="20" t="s">
        <v>54</v>
      </c>
      <c r="W183" s="20"/>
      <c r="X183" s="20"/>
      <c r="Y183" s="64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</row>
    <row r="184" spans="1:36" s="45" customFormat="1" ht="25.5">
      <c r="A184" s="9"/>
      <c r="B184" s="14" t="s">
        <v>229</v>
      </c>
      <c r="C184" s="19">
        <v>3</v>
      </c>
      <c r="D184" s="20"/>
      <c r="E184" s="20"/>
      <c r="F184" s="20"/>
      <c r="G184" s="63"/>
      <c r="H184" s="63">
        <v>43830</v>
      </c>
      <c r="I184" s="22"/>
      <c r="J184" s="22"/>
      <c r="K184" s="22"/>
      <c r="L184" s="22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</row>
    <row r="185" spans="1:36" s="45" customFormat="1" ht="25.5">
      <c r="A185" s="9"/>
      <c r="B185" s="14" t="s">
        <v>261</v>
      </c>
      <c r="C185" s="19">
        <v>3</v>
      </c>
      <c r="D185" s="20"/>
      <c r="E185" s="20"/>
      <c r="F185" s="20"/>
      <c r="G185" s="63"/>
      <c r="H185" s="63">
        <v>44196</v>
      </c>
      <c r="I185" s="22"/>
      <c r="J185" s="22"/>
      <c r="K185" s="22"/>
      <c r="L185" s="22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</row>
    <row r="186" spans="1:36" s="45" customFormat="1" ht="25.5">
      <c r="A186" s="9"/>
      <c r="B186" s="14" t="s">
        <v>319</v>
      </c>
      <c r="C186" s="19">
        <v>3</v>
      </c>
      <c r="D186" s="20"/>
      <c r="E186" s="20"/>
      <c r="F186" s="20"/>
      <c r="G186" s="63"/>
      <c r="H186" s="63">
        <v>44561</v>
      </c>
      <c r="I186" s="22"/>
      <c r="J186" s="22"/>
      <c r="K186" s="22"/>
      <c r="L186" s="22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</row>
    <row r="187" spans="1:36" s="45" customFormat="1" ht="102">
      <c r="A187" s="11" t="s">
        <v>326</v>
      </c>
      <c r="B187" s="84" t="s">
        <v>327</v>
      </c>
      <c r="C187" s="85"/>
      <c r="D187" s="86" t="s">
        <v>138</v>
      </c>
      <c r="E187" s="86" t="s">
        <v>240</v>
      </c>
      <c r="F187" s="61" t="s">
        <v>328</v>
      </c>
      <c r="G187" s="87">
        <v>43101</v>
      </c>
      <c r="H187" s="87">
        <v>44561</v>
      </c>
      <c r="I187" s="88">
        <f>SUM(J187:L187)</f>
        <v>0</v>
      </c>
      <c r="J187" s="88">
        <f>SUM(J204)</f>
        <v>0</v>
      </c>
      <c r="K187" s="88">
        <f>SUM(K204)</f>
        <v>0</v>
      </c>
      <c r="L187" s="88">
        <f>SUM(L204)</f>
        <v>0</v>
      </c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</row>
    <row r="188" spans="1:36" s="45" customFormat="1" ht="76.5">
      <c r="A188" s="9" t="s">
        <v>329</v>
      </c>
      <c r="B188" s="13" t="s">
        <v>330</v>
      </c>
      <c r="C188" s="19"/>
      <c r="D188" s="20" t="s">
        <v>47</v>
      </c>
      <c r="E188" s="20" t="s">
        <v>47</v>
      </c>
      <c r="F188" s="20" t="s">
        <v>135</v>
      </c>
      <c r="G188" s="63">
        <v>43101</v>
      </c>
      <c r="H188" s="63">
        <v>44561</v>
      </c>
      <c r="I188" s="22">
        <f>SUM(J188:L188)</f>
        <v>0</v>
      </c>
      <c r="J188" s="22">
        <f>SUM(Y188:AB188)</f>
        <v>0</v>
      </c>
      <c r="K188" s="22">
        <f>SUM(AC188+AE188+AF188)</f>
        <v>0</v>
      </c>
      <c r="L188" s="22">
        <f>SUM(AG188+AI188+AJ188)</f>
        <v>0</v>
      </c>
      <c r="M188" s="20"/>
      <c r="N188" s="20" t="s">
        <v>54</v>
      </c>
      <c r="O188" s="20"/>
      <c r="P188" s="20"/>
      <c r="Q188" s="20"/>
      <c r="R188" s="20" t="s">
        <v>54</v>
      </c>
      <c r="S188" s="20"/>
      <c r="T188" s="20"/>
      <c r="U188" s="20"/>
      <c r="V188" s="20" t="s">
        <v>54</v>
      </c>
      <c r="W188" s="20"/>
      <c r="X188" s="20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</row>
    <row r="189" spans="1:36" s="45" customFormat="1" ht="25.5">
      <c r="A189" s="9"/>
      <c r="B189" s="14" t="s">
        <v>331</v>
      </c>
      <c r="C189" s="19">
        <v>3</v>
      </c>
      <c r="D189" s="20"/>
      <c r="E189" s="20"/>
      <c r="F189" s="20"/>
      <c r="G189" s="63"/>
      <c r="H189" s="63">
        <v>43830</v>
      </c>
      <c r="I189" s="22"/>
      <c r="J189" s="22"/>
      <c r="K189" s="22"/>
      <c r="L189" s="22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</row>
    <row r="190" spans="1:36" s="45" customFormat="1" ht="25.5">
      <c r="A190" s="9"/>
      <c r="B190" s="14" t="s">
        <v>324</v>
      </c>
      <c r="C190" s="19">
        <v>3</v>
      </c>
      <c r="D190" s="20"/>
      <c r="E190" s="20"/>
      <c r="F190" s="20"/>
      <c r="G190" s="63"/>
      <c r="H190" s="63">
        <v>44196</v>
      </c>
      <c r="I190" s="22"/>
      <c r="J190" s="22"/>
      <c r="K190" s="22"/>
      <c r="L190" s="22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</row>
    <row r="191" spans="1:36" s="45" customFormat="1" ht="25.5">
      <c r="A191" s="9"/>
      <c r="B191" s="14" t="s">
        <v>325</v>
      </c>
      <c r="C191" s="19">
        <v>3</v>
      </c>
      <c r="D191" s="20"/>
      <c r="E191" s="20"/>
      <c r="F191" s="20"/>
      <c r="G191" s="63"/>
      <c r="H191" s="63">
        <v>44561</v>
      </c>
      <c r="I191" s="22"/>
      <c r="J191" s="22"/>
      <c r="K191" s="22"/>
      <c r="L191" s="22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</row>
    <row r="192" spans="1:36" s="45" customFormat="1" ht="38.25">
      <c r="A192" s="9" t="s">
        <v>332</v>
      </c>
      <c r="B192" s="13" t="s">
        <v>333</v>
      </c>
      <c r="C192" s="19"/>
      <c r="D192" s="20" t="s">
        <v>47</v>
      </c>
      <c r="E192" s="20" t="s">
        <v>47</v>
      </c>
      <c r="F192" s="20" t="s">
        <v>135</v>
      </c>
      <c r="G192" s="63">
        <v>43101</v>
      </c>
      <c r="H192" s="63">
        <v>44561</v>
      </c>
      <c r="I192" s="22">
        <f>SUM(J192:L192)</f>
        <v>0</v>
      </c>
      <c r="J192" s="22">
        <f>SUM(Y192:AB192)</f>
        <v>0</v>
      </c>
      <c r="K192" s="22">
        <f>SUM(AC192+AE192+AF192)</f>
        <v>0</v>
      </c>
      <c r="L192" s="22">
        <f>SUM(AG192+AI192+AJ192)</f>
        <v>0</v>
      </c>
      <c r="M192" s="20"/>
      <c r="N192" s="20" t="s">
        <v>54</v>
      </c>
      <c r="O192" s="20"/>
      <c r="P192" s="20"/>
      <c r="Q192" s="20"/>
      <c r="R192" s="20" t="s">
        <v>54</v>
      </c>
      <c r="S192" s="20"/>
      <c r="T192" s="20"/>
      <c r="U192" s="20"/>
      <c r="V192" s="20" t="s">
        <v>54</v>
      </c>
      <c r="W192" s="20"/>
      <c r="X192" s="20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</row>
    <row r="193" spans="1:36" s="45" customFormat="1" ht="37.5" customHeight="1">
      <c r="A193" s="9"/>
      <c r="B193" s="14" t="s">
        <v>331</v>
      </c>
      <c r="C193" s="19">
        <v>3</v>
      </c>
      <c r="D193" s="20"/>
      <c r="E193" s="20"/>
      <c r="F193" s="20"/>
      <c r="G193" s="63"/>
      <c r="H193" s="63">
        <v>43830</v>
      </c>
      <c r="I193" s="22"/>
      <c r="J193" s="22"/>
      <c r="K193" s="22"/>
      <c r="L193" s="22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</row>
    <row r="194" spans="1:36" s="45" customFormat="1" ht="39" customHeight="1">
      <c r="A194" s="9"/>
      <c r="B194" s="14" t="s">
        <v>324</v>
      </c>
      <c r="C194" s="19">
        <v>3</v>
      </c>
      <c r="D194" s="20"/>
      <c r="E194" s="20"/>
      <c r="F194" s="20"/>
      <c r="G194" s="63"/>
      <c r="H194" s="63">
        <v>44196</v>
      </c>
      <c r="I194" s="22"/>
      <c r="J194" s="22"/>
      <c r="K194" s="22"/>
      <c r="L194" s="22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</row>
    <row r="195" spans="1:36" s="45" customFormat="1" ht="40.5" customHeight="1">
      <c r="A195" s="9"/>
      <c r="B195" s="14" t="s">
        <v>325</v>
      </c>
      <c r="C195" s="19">
        <v>3</v>
      </c>
      <c r="D195" s="20"/>
      <c r="E195" s="20"/>
      <c r="F195" s="20"/>
      <c r="G195" s="63"/>
      <c r="H195" s="63">
        <v>44561</v>
      </c>
      <c r="I195" s="22"/>
      <c r="J195" s="22"/>
      <c r="K195" s="22"/>
      <c r="L195" s="22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5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</row>
    <row r="196" spans="1:36" s="45" customFormat="1" ht="56.25">
      <c r="A196" s="9" t="s">
        <v>334</v>
      </c>
      <c r="B196" s="13" t="s">
        <v>335</v>
      </c>
      <c r="C196" s="19"/>
      <c r="D196" s="20" t="s">
        <v>47</v>
      </c>
      <c r="E196" s="20" t="s">
        <v>47</v>
      </c>
      <c r="F196" s="20" t="s">
        <v>336</v>
      </c>
      <c r="G196" s="63">
        <v>43101</v>
      </c>
      <c r="H196" s="63">
        <v>44561</v>
      </c>
      <c r="I196" s="22">
        <f>SUM(J196:L196)</f>
        <v>0</v>
      </c>
      <c r="J196" s="22">
        <f>SUM(Y196:AB196)</f>
        <v>0</v>
      </c>
      <c r="K196" s="22">
        <f>SUM(AC196+AE196+AF196)</f>
        <v>0</v>
      </c>
      <c r="L196" s="22">
        <f>SUM(AG196+AI196+AJ196)</f>
        <v>0</v>
      </c>
      <c r="M196" s="20"/>
      <c r="N196" s="20" t="s">
        <v>54</v>
      </c>
      <c r="O196" s="20"/>
      <c r="P196" s="20"/>
      <c r="Q196" s="20"/>
      <c r="R196" s="20" t="s">
        <v>54</v>
      </c>
      <c r="S196" s="20"/>
      <c r="T196" s="20"/>
      <c r="U196" s="20"/>
      <c r="V196" s="20" t="s">
        <v>54</v>
      </c>
      <c r="W196" s="20"/>
      <c r="X196" s="20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</row>
    <row r="197" spans="1:36" s="45" customFormat="1" ht="51">
      <c r="A197" s="9"/>
      <c r="B197" s="14" t="s">
        <v>337</v>
      </c>
      <c r="C197" s="19">
        <v>3</v>
      </c>
      <c r="D197" s="20"/>
      <c r="E197" s="20"/>
      <c r="F197" s="20"/>
      <c r="G197" s="63"/>
      <c r="H197" s="63">
        <v>43830</v>
      </c>
      <c r="I197" s="22"/>
      <c r="J197" s="22"/>
      <c r="K197" s="22"/>
      <c r="L197" s="22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</row>
    <row r="198" spans="1:36" s="45" customFormat="1" ht="63.75">
      <c r="A198" s="9"/>
      <c r="B198" s="14" t="s">
        <v>338</v>
      </c>
      <c r="C198" s="19">
        <v>3</v>
      </c>
      <c r="D198" s="20"/>
      <c r="E198" s="20"/>
      <c r="F198" s="20"/>
      <c r="G198" s="63"/>
      <c r="H198" s="63">
        <v>44196</v>
      </c>
      <c r="I198" s="22"/>
      <c r="J198" s="22"/>
      <c r="K198" s="22"/>
      <c r="L198" s="22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</row>
    <row r="199" spans="1:36" s="45" customFormat="1" ht="63.75">
      <c r="A199" s="9"/>
      <c r="B199" s="14" t="s">
        <v>339</v>
      </c>
      <c r="C199" s="19">
        <v>3</v>
      </c>
      <c r="D199" s="20"/>
      <c r="E199" s="20"/>
      <c r="F199" s="20"/>
      <c r="G199" s="63"/>
      <c r="H199" s="63">
        <v>44561</v>
      </c>
      <c r="I199" s="22"/>
      <c r="J199" s="22"/>
      <c r="K199" s="22"/>
      <c r="L199" s="22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5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</row>
    <row r="200" spans="1:36" s="45" customFormat="1" ht="67.5">
      <c r="A200" s="9" t="s">
        <v>340</v>
      </c>
      <c r="B200" s="13" t="s">
        <v>341</v>
      </c>
      <c r="C200" s="19"/>
      <c r="D200" s="20" t="s">
        <v>47</v>
      </c>
      <c r="E200" s="20" t="s">
        <v>47</v>
      </c>
      <c r="F200" s="20" t="s">
        <v>342</v>
      </c>
      <c r="G200" s="63">
        <v>43101</v>
      </c>
      <c r="H200" s="63">
        <v>44561</v>
      </c>
      <c r="I200" s="22">
        <f>SUM(J200:L200)</f>
        <v>0</v>
      </c>
      <c r="J200" s="22">
        <f>SUM(Y200:AB200)</f>
        <v>0</v>
      </c>
      <c r="K200" s="22">
        <f>SUM(AC200+AE200+AF200)</f>
        <v>0</v>
      </c>
      <c r="L200" s="22">
        <f>SUM(AG200+AI200+AJ200)</f>
        <v>0</v>
      </c>
      <c r="M200" s="20"/>
      <c r="N200" s="20" t="s">
        <v>54</v>
      </c>
      <c r="O200" s="20"/>
      <c r="P200" s="20"/>
      <c r="Q200" s="20"/>
      <c r="R200" s="20" t="s">
        <v>54</v>
      </c>
      <c r="S200" s="20"/>
      <c r="T200" s="20"/>
      <c r="U200" s="20"/>
      <c r="V200" s="20" t="s">
        <v>54</v>
      </c>
      <c r="W200" s="20"/>
      <c r="X200" s="20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</row>
    <row r="201" spans="1:36" s="45" customFormat="1" ht="25.5">
      <c r="A201" s="9"/>
      <c r="B201" s="14" t="s">
        <v>331</v>
      </c>
      <c r="C201" s="19">
        <v>3</v>
      </c>
      <c r="D201" s="20"/>
      <c r="E201" s="20"/>
      <c r="F201" s="20"/>
      <c r="G201" s="63"/>
      <c r="H201" s="63">
        <v>43830</v>
      </c>
      <c r="I201" s="22"/>
      <c r="J201" s="22"/>
      <c r="K201" s="22"/>
      <c r="L201" s="22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</row>
    <row r="202" spans="1:36" s="45" customFormat="1" ht="25.5">
      <c r="A202" s="9"/>
      <c r="B202" s="14" t="s">
        <v>324</v>
      </c>
      <c r="C202" s="19">
        <v>3</v>
      </c>
      <c r="D202" s="20"/>
      <c r="E202" s="20"/>
      <c r="F202" s="20"/>
      <c r="G202" s="63"/>
      <c r="H202" s="63">
        <v>44196</v>
      </c>
      <c r="I202" s="22"/>
      <c r="J202" s="22"/>
      <c r="K202" s="22"/>
      <c r="L202" s="22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</row>
    <row r="203" spans="1:36" s="45" customFormat="1" ht="25.5">
      <c r="A203" s="9"/>
      <c r="B203" s="14" t="s">
        <v>325</v>
      </c>
      <c r="C203" s="19">
        <v>3</v>
      </c>
      <c r="D203" s="20"/>
      <c r="E203" s="20"/>
      <c r="F203" s="20"/>
      <c r="G203" s="63"/>
      <c r="H203" s="63">
        <v>44561</v>
      </c>
      <c r="I203" s="22"/>
      <c r="J203" s="22"/>
      <c r="K203" s="22"/>
      <c r="L203" s="22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</row>
    <row r="204" spans="1:36" s="45" customFormat="1" ht="12.75" customHeight="1">
      <c r="A204" s="9"/>
      <c r="B204" s="80" t="s">
        <v>27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2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</row>
    <row r="205" spans="1:36" s="45" customFormat="1" ht="12.75">
      <c r="A205" s="9"/>
      <c r="B205" s="10" t="s">
        <v>15</v>
      </c>
      <c r="C205" s="11"/>
      <c r="D205" s="11"/>
      <c r="E205" s="11"/>
      <c r="F205" s="23"/>
      <c r="G205" s="11"/>
      <c r="H205" s="11"/>
      <c r="I205" s="11">
        <f>SUM(J205:L205)</f>
        <v>5073.549999999999</v>
      </c>
      <c r="J205" s="11">
        <f>SUM(J206+J219)</f>
        <v>1996.35</v>
      </c>
      <c r="K205" s="11">
        <f>SUM(K206+K219)</f>
        <v>1538.6</v>
      </c>
      <c r="L205" s="11">
        <f>SUM(L206+L219)</f>
        <v>1538.6</v>
      </c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>
        <f aca="true" t="shared" si="17" ref="Y205:AJ205">SUM(Y206+Y219)</f>
        <v>774.1</v>
      </c>
      <c r="Z205" s="11">
        <f t="shared" si="17"/>
        <v>0</v>
      </c>
      <c r="AA205" s="11">
        <f t="shared" si="17"/>
        <v>764.5</v>
      </c>
      <c r="AB205" s="11">
        <f t="shared" si="17"/>
        <v>0</v>
      </c>
      <c r="AC205" s="11">
        <f t="shared" si="17"/>
        <v>774.1</v>
      </c>
      <c r="AD205" s="11">
        <f t="shared" si="17"/>
        <v>0</v>
      </c>
      <c r="AE205" s="11">
        <f t="shared" si="17"/>
        <v>764.5</v>
      </c>
      <c r="AF205" s="11">
        <f t="shared" si="17"/>
        <v>0</v>
      </c>
      <c r="AG205" s="11">
        <f t="shared" si="17"/>
        <v>774.1</v>
      </c>
      <c r="AH205" s="11">
        <f t="shared" si="17"/>
        <v>0</v>
      </c>
      <c r="AI205" s="11">
        <f t="shared" si="17"/>
        <v>764.5</v>
      </c>
      <c r="AJ205" s="11">
        <f t="shared" si="17"/>
        <v>0</v>
      </c>
    </row>
    <row r="206" spans="1:36" s="45" customFormat="1" ht="63">
      <c r="A206" s="11" t="s">
        <v>96</v>
      </c>
      <c r="B206" s="15" t="s">
        <v>28</v>
      </c>
      <c r="C206" s="60"/>
      <c r="D206" s="25" t="s">
        <v>138</v>
      </c>
      <c r="E206" s="25" t="s">
        <v>240</v>
      </c>
      <c r="F206" s="61" t="s">
        <v>45</v>
      </c>
      <c r="G206" s="62">
        <v>43101</v>
      </c>
      <c r="H206" s="62">
        <v>44561</v>
      </c>
      <c r="I206" s="30">
        <f>SUM(J206:L206)</f>
        <v>4615.799999999999</v>
      </c>
      <c r="J206" s="30">
        <f>SUM(J207+J211+J215)</f>
        <v>1538.6</v>
      </c>
      <c r="K206" s="30">
        <f>SUM(K207+K211+K215)</f>
        <v>1538.6</v>
      </c>
      <c r="L206" s="30">
        <f>SUM(L207+L211+L215)</f>
        <v>1538.6</v>
      </c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30">
        <f>SUM(Y207+Y211+Y215)</f>
        <v>774.1</v>
      </c>
      <c r="Z206" s="30">
        <f aca="true" t="shared" si="18" ref="Z206:AJ206">SUM(Z207+Z211+Z215)</f>
        <v>0</v>
      </c>
      <c r="AA206" s="30">
        <f t="shared" si="18"/>
        <v>764.5</v>
      </c>
      <c r="AB206" s="30">
        <f t="shared" si="18"/>
        <v>0</v>
      </c>
      <c r="AC206" s="30">
        <f t="shared" si="18"/>
        <v>774.1</v>
      </c>
      <c r="AD206" s="30">
        <f t="shared" si="18"/>
        <v>0</v>
      </c>
      <c r="AE206" s="30">
        <f t="shared" si="18"/>
        <v>764.5</v>
      </c>
      <c r="AF206" s="30">
        <f t="shared" si="18"/>
        <v>0</v>
      </c>
      <c r="AG206" s="30">
        <f t="shared" si="18"/>
        <v>774.1</v>
      </c>
      <c r="AH206" s="30">
        <f t="shared" si="18"/>
        <v>0</v>
      </c>
      <c r="AI206" s="30">
        <f t="shared" si="18"/>
        <v>764.5</v>
      </c>
      <c r="AJ206" s="30">
        <f t="shared" si="18"/>
        <v>0</v>
      </c>
    </row>
    <row r="207" spans="1:36" s="45" customFormat="1" ht="25.5">
      <c r="A207" s="9" t="s">
        <v>95</v>
      </c>
      <c r="B207" s="2" t="s">
        <v>165</v>
      </c>
      <c r="C207" s="19"/>
      <c r="D207" s="20" t="s">
        <v>47</v>
      </c>
      <c r="E207" s="20" t="s">
        <v>47</v>
      </c>
      <c r="F207" s="20" t="s">
        <v>167</v>
      </c>
      <c r="G207" s="63">
        <v>43101</v>
      </c>
      <c r="H207" s="63">
        <v>44561</v>
      </c>
      <c r="I207" s="22">
        <f>SUM(J207:L207)</f>
        <v>0</v>
      </c>
      <c r="J207" s="22">
        <f>SUM(Y207:AB207)</f>
        <v>0</v>
      </c>
      <c r="K207" s="22">
        <f>SUM(AC207+AE207+AF207)</f>
        <v>0</v>
      </c>
      <c r="L207" s="22">
        <f>SUM(AG207+AI207+AJ207)</f>
        <v>0</v>
      </c>
      <c r="M207" s="20"/>
      <c r="N207" s="20" t="s">
        <v>54</v>
      </c>
      <c r="O207" s="20" t="s">
        <v>54</v>
      </c>
      <c r="P207" s="20"/>
      <c r="Q207" s="20"/>
      <c r="R207" s="20" t="s">
        <v>54</v>
      </c>
      <c r="S207" s="20" t="s">
        <v>54</v>
      </c>
      <c r="T207" s="20"/>
      <c r="U207" s="20"/>
      <c r="V207" s="20" t="s">
        <v>54</v>
      </c>
      <c r="W207" s="20" t="s">
        <v>54</v>
      </c>
      <c r="X207" s="20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</row>
    <row r="208" spans="1:36" s="45" customFormat="1" ht="25.5">
      <c r="A208" s="9"/>
      <c r="B208" s="14" t="s">
        <v>229</v>
      </c>
      <c r="C208" s="19">
        <v>3</v>
      </c>
      <c r="D208" s="20"/>
      <c r="E208" s="20"/>
      <c r="F208" s="20"/>
      <c r="G208" s="63"/>
      <c r="H208" s="63">
        <v>43830</v>
      </c>
      <c r="I208" s="22"/>
      <c r="J208" s="22"/>
      <c r="K208" s="22"/>
      <c r="L208" s="22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</row>
    <row r="209" spans="1:36" s="45" customFormat="1" ht="25.5">
      <c r="A209" s="9"/>
      <c r="B209" s="14" t="s">
        <v>261</v>
      </c>
      <c r="C209" s="19">
        <v>3</v>
      </c>
      <c r="D209" s="20"/>
      <c r="E209" s="20"/>
      <c r="F209" s="20"/>
      <c r="G209" s="63"/>
      <c r="H209" s="63">
        <v>44196</v>
      </c>
      <c r="I209" s="22"/>
      <c r="J209" s="22"/>
      <c r="K209" s="22"/>
      <c r="L209" s="22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</row>
    <row r="210" spans="1:36" s="45" customFormat="1" ht="25.5">
      <c r="A210" s="9"/>
      <c r="B210" s="14" t="s">
        <v>319</v>
      </c>
      <c r="C210" s="19">
        <v>3</v>
      </c>
      <c r="D210" s="20"/>
      <c r="E210" s="20"/>
      <c r="F210" s="20"/>
      <c r="G210" s="63"/>
      <c r="H210" s="63">
        <v>44561</v>
      </c>
      <c r="I210" s="22"/>
      <c r="J210" s="22"/>
      <c r="K210" s="22"/>
      <c r="L210" s="22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</row>
    <row r="211" spans="1:36" s="45" customFormat="1" ht="63.75">
      <c r="A211" s="9" t="s">
        <v>97</v>
      </c>
      <c r="B211" s="2" t="s">
        <v>239</v>
      </c>
      <c r="C211" s="19"/>
      <c r="D211" s="20" t="s">
        <v>47</v>
      </c>
      <c r="E211" s="20" t="s">
        <v>47</v>
      </c>
      <c r="F211" s="20" t="s">
        <v>51</v>
      </c>
      <c r="G211" s="63">
        <v>43101</v>
      </c>
      <c r="H211" s="63">
        <v>44561</v>
      </c>
      <c r="I211" s="22">
        <f>SUM(J211:L211)</f>
        <v>4615.799999999999</v>
      </c>
      <c r="J211" s="22">
        <f>SUM(Y211:AB211)</f>
        <v>1538.6</v>
      </c>
      <c r="K211" s="22">
        <f>SUM(AC211+AE211+AF211+AD211)</f>
        <v>1538.6</v>
      </c>
      <c r="L211" s="22">
        <f>SUM(AG211+AI211+AJ211+AH211)</f>
        <v>1538.6</v>
      </c>
      <c r="M211" s="20"/>
      <c r="N211" s="20" t="s">
        <v>54</v>
      </c>
      <c r="O211" s="20" t="s">
        <v>54</v>
      </c>
      <c r="P211" s="20"/>
      <c r="Q211" s="20"/>
      <c r="R211" s="20" t="s">
        <v>54</v>
      </c>
      <c r="S211" s="20" t="s">
        <v>54</v>
      </c>
      <c r="T211" s="20"/>
      <c r="U211" s="20"/>
      <c r="V211" s="20" t="s">
        <v>54</v>
      </c>
      <c r="W211" s="20" t="s">
        <v>54</v>
      </c>
      <c r="X211" s="20"/>
      <c r="Y211" s="31">
        <v>774.1</v>
      </c>
      <c r="Z211" s="31"/>
      <c r="AA211" s="31">
        <v>764.5</v>
      </c>
      <c r="AB211" s="31"/>
      <c r="AC211" s="31">
        <v>774.1</v>
      </c>
      <c r="AD211" s="64"/>
      <c r="AE211" s="31">
        <v>764.5</v>
      </c>
      <c r="AF211" s="31"/>
      <c r="AG211" s="31">
        <v>774.1</v>
      </c>
      <c r="AH211" s="64"/>
      <c r="AI211" s="31">
        <v>764.5</v>
      </c>
      <c r="AJ211" s="31"/>
    </row>
    <row r="212" spans="1:36" s="45" customFormat="1" ht="38.25">
      <c r="A212" s="9"/>
      <c r="B212" s="14" t="s">
        <v>230</v>
      </c>
      <c r="C212" s="19">
        <v>1</v>
      </c>
      <c r="D212" s="20"/>
      <c r="E212" s="20"/>
      <c r="F212" s="20"/>
      <c r="G212" s="63"/>
      <c r="H212" s="63">
        <v>43830</v>
      </c>
      <c r="I212" s="22"/>
      <c r="J212" s="22"/>
      <c r="K212" s="22"/>
      <c r="L212" s="22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</row>
    <row r="213" spans="1:36" s="45" customFormat="1" ht="38.25">
      <c r="A213" s="9"/>
      <c r="B213" s="14" t="s">
        <v>262</v>
      </c>
      <c r="C213" s="19">
        <v>1</v>
      </c>
      <c r="D213" s="20"/>
      <c r="E213" s="20"/>
      <c r="F213" s="20"/>
      <c r="G213" s="63"/>
      <c r="H213" s="63">
        <v>44196</v>
      </c>
      <c r="I213" s="22"/>
      <c r="J213" s="22"/>
      <c r="K213" s="22"/>
      <c r="L213" s="22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</row>
    <row r="214" spans="1:36" s="45" customFormat="1" ht="38.25">
      <c r="A214" s="9"/>
      <c r="B214" s="14" t="s">
        <v>343</v>
      </c>
      <c r="C214" s="19">
        <v>1</v>
      </c>
      <c r="D214" s="20"/>
      <c r="E214" s="20"/>
      <c r="F214" s="20"/>
      <c r="G214" s="63"/>
      <c r="H214" s="63">
        <v>44561</v>
      </c>
      <c r="I214" s="22"/>
      <c r="J214" s="22"/>
      <c r="K214" s="22"/>
      <c r="L214" s="22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</row>
    <row r="215" spans="1:36" s="45" customFormat="1" ht="38.25">
      <c r="A215" s="9" t="s">
        <v>166</v>
      </c>
      <c r="B215" s="2" t="s">
        <v>132</v>
      </c>
      <c r="C215" s="19"/>
      <c r="D215" s="20" t="s">
        <v>47</v>
      </c>
      <c r="E215" s="20" t="s">
        <v>47</v>
      </c>
      <c r="F215" s="20" t="s">
        <v>51</v>
      </c>
      <c r="G215" s="63">
        <v>43101</v>
      </c>
      <c r="H215" s="63">
        <v>44561</v>
      </c>
      <c r="I215" s="22">
        <f>SUM(J215:L215)</f>
        <v>0</v>
      </c>
      <c r="J215" s="22">
        <f>SUM(Y215:AB215)</f>
        <v>0</v>
      </c>
      <c r="K215" s="22">
        <f>SUM(AC215+AE215+AF215)</f>
        <v>0</v>
      </c>
      <c r="L215" s="22">
        <f>SUM(AG215+AI215+AJ215)</f>
        <v>0</v>
      </c>
      <c r="M215" s="20"/>
      <c r="N215" s="20" t="s">
        <v>54</v>
      </c>
      <c r="O215" s="20" t="s">
        <v>54</v>
      </c>
      <c r="P215" s="20" t="s">
        <v>54</v>
      </c>
      <c r="Q215" s="20"/>
      <c r="R215" s="20" t="s">
        <v>54</v>
      </c>
      <c r="S215" s="20" t="s">
        <v>54</v>
      </c>
      <c r="T215" s="20" t="s">
        <v>54</v>
      </c>
      <c r="U215" s="20"/>
      <c r="V215" s="20" t="s">
        <v>54</v>
      </c>
      <c r="W215" s="20" t="s">
        <v>54</v>
      </c>
      <c r="X215" s="20" t="s">
        <v>54</v>
      </c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</row>
    <row r="216" spans="1:36" s="45" customFormat="1" ht="38.25">
      <c r="A216" s="9"/>
      <c r="B216" s="14" t="s">
        <v>230</v>
      </c>
      <c r="C216" s="19">
        <v>1</v>
      </c>
      <c r="D216" s="20"/>
      <c r="E216" s="20"/>
      <c r="F216" s="20"/>
      <c r="G216" s="63"/>
      <c r="H216" s="63">
        <v>43830</v>
      </c>
      <c r="I216" s="22"/>
      <c r="J216" s="22"/>
      <c r="K216" s="22"/>
      <c r="L216" s="22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</row>
    <row r="217" spans="1:36" s="45" customFormat="1" ht="38.25">
      <c r="A217" s="9"/>
      <c r="B217" s="14" t="s">
        <v>262</v>
      </c>
      <c r="C217" s="19">
        <v>1</v>
      </c>
      <c r="D217" s="20"/>
      <c r="E217" s="20"/>
      <c r="F217" s="20"/>
      <c r="G217" s="63"/>
      <c r="H217" s="63">
        <v>44196</v>
      </c>
      <c r="I217" s="22"/>
      <c r="J217" s="22"/>
      <c r="K217" s="22"/>
      <c r="L217" s="22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</row>
    <row r="218" spans="1:36" s="45" customFormat="1" ht="38.25">
      <c r="A218" s="9"/>
      <c r="B218" s="14" t="s">
        <v>343</v>
      </c>
      <c r="C218" s="19">
        <v>1</v>
      </c>
      <c r="D218" s="20"/>
      <c r="E218" s="20"/>
      <c r="F218" s="20"/>
      <c r="G218" s="63"/>
      <c r="H218" s="63">
        <v>44561</v>
      </c>
      <c r="I218" s="22"/>
      <c r="J218" s="22"/>
      <c r="K218" s="22"/>
      <c r="L218" s="22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</row>
    <row r="219" spans="1:36" s="45" customFormat="1" ht="63">
      <c r="A219" s="11" t="s">
        <v>98</v>
      </c>
      <c r="B219" s="15" t="s">
        <v>29</v>
      </c>
      <c r="C219" s="60"/>
      <c r="D219" s="25" t="s">
        <v>138</v>
      </c>
      <c r="E219" s="25" t="s">
        <v>240</v>
      </c>
      <c r="F219" s="61" t="s">
        <v>134</v>
      </c>
      <c r="G219" s="62">
        <v>43101</v>
      </c>
      <c r="H219" s="62">
        <v>44561</v>
      </c>
      <c r="I219" s="30">
        <f>SUM(J219:L219)</f>
        <v>457.75</v>
      </c>
      <c r="J219" s="30">
        <v>457.75</v>
      </c>
      <c r="K219" s="30">
        <f>SUM(K220)</f>
        <v>0</v>
      </c>
      <c r="L219" s="30">
        <f>SUM(L220)</f>
        <v>0</v>
      </c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30">
        <f aca="true" t="shared" si="19" ref="Y219:AJ219">SUM(Y220)</f>
        <v>0</v>
      </c>
      <c r="Z219" s="30">
        <f t="shared" si="19"/>
        <v>0</v>
      </c>
      <c r="AA219" s="30">
        <f t="shared" si="19"/>
        <v>0</v>
      </c>
      <c r="AB219" s="30">
        <f t="shared" si="19"/>
        <v>0</v>
      </c>
      <c r="AC219" s="30">
        <f t="shared" si="19"/>
        <v>0</v>
      </c>
      <c r="AD219" s="30">
        <f t="shared" si="19"/>
        <v>0</v>
      </c>
      <c r="AE219" s="30">
        <f t="shared" si="19"/>
        <v>0</v>
      </c>
      <c r="AF219" s="30">
        <f t="shared" si="19"/>
        <v>0</v>
      </c>
      <c r="AG219" s="30">
        <f t="shared" si="19"/>
        <v>0</v>
      </c>
      <c r="AH219" s="30">
        <f t="shared" si="19"/>
        <v>0</v>
      </c>
      <c r="AI219" s="30">
        <f t="shared" si="19"/>
        <v>0</v>
      </c>
      <c r="AJ219" s="30">
        <f t="shared" si="19"/>
        <v>0</v>
      </c>
    </row>
    <row r="220" spans="1:36" s="45" customFormat="1" ht="25.5">
      <c r="A220" s="9" t="s">
        <v>124</v>
      </c>
      <c r="B220" s="2" t="s">
        <v>125</v>
      </c>
      <c r="C220" s="19"/>
      <c r="D220" s="20" t="s">
        <v>47</v>
      </c>
      <c r="E220" s="20" t="s">
        <v>47</v>
      </c>
      <c r="F220" s="20" t="s">
        <v>50</v>
      </c>
      <c r="G220" s="63">
        <v>43101</v>
      </c>
      <c r="H220" s="63">
        <v>44561</v>
      </c>
      <c r="I220" s="22">
        <f>SUM(J220:L220)</f>
        <v>0</v>
      </c>
      <c r="J220" s="22">
        <f>SUM(Y220:AB220)</f>
        <v>0</v>
      </c>
      <c r="K220" s="22">
        <f>SUM(AC220+AE220+AF220)</f>
        <v>0</v>
      </c>
      <c r="L220" s="22">
        <f>SUM(AG220+AI220+AJ220)</f>
        <v>0</v>
      </c>
      <c r="M220" s="20"/>
      <c r="N220" s="20" t="s">
        <v>54</v>
      </c>
      <c r="O220" s="20" t="s">
        <v>54</v>
      </c>
      <c r="P220" s="20"/>
      <c r="Q220" s="20"/>
      <c r="R220" s="20" t="s">
        <v>54</v>
      </c>
      <c r="S220" s="20" t="s">
        <v>54</v>
      </c>
      <c r="T220" s="20"/>
      <c r="U220" s="20"/>
      <c r="V220" s="20" t="s">
        <v>54</v>
      </c>
      <c r="W220" s="20" t="s">
        <v>54</v>
      </c>
      <c r="X220" s="20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</row>
    <row r="221" spans="1:36" s="45" customFormat="1" ht="25.5">
      <c r="A221" s="9"/>
      <c r="B221" s="14" t="s">
        <v>231</v>
      </c>
      <c r="C221" s="19">
        <v>2</v>
      </c>
      <c r="D221" s="20"/>
      <c r="E221" s="20"/>
      <c r="F221" s="20"/>
      <c r="G221" s="63"/>
      <c r="H221" s="63">
        <v>43830</v>
      </c>
      <c r="I221" s="22"/>
      <c r="J221" s="22"/>
      <c r="K221" s="22"/>
      <c r="L221" s="22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</row>
    <row r="222" spans="1:36" s="45" customFormat="1" ht="25.5">
      <c r="A222" s="9"/>
      <c r="B222" s="14" t="s">
        <v>263</v>
      </c>
      <c r="C222" s="19">
        <v>2</v>
      </c>
      <c r="D222" s="20"/>
      <c r="E222" s="20"/>
      <c r="F222" s="20"/>
      <c r="G222" s="63"/>
      <c r="H222" s="63">
        <v>44196</v>
      </c>
      <c r="I222" s="22"/>
      <c r="J222" s="22"/>
      <c r="K222" s="22"/>
      <c r="L222" s="22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</row>
    <row r="223" spans="1:36" s="45" customFormat="1" ht="25.5">
      <c r="A223" s="9"/>
      <c r="B223" s="14" t="s">
        <v>344</v>
      </c>
      <c r="C223" s="19">
        <v>2</v>
      </c>
      <c r="D223" s="20"/>
      <c r="E223" s="20"/>
      <c r="F223" s="20"/>
      <c r="G223" s="63"/>
      <c r="H223" s="63">
        <v>44561</v>
      </c>
      <c r="I223" s="22"/>
      <c r="J223" s="22"/>
      <c r="K223" s="22"/>
      <c r="L223" s="22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</row>
    <row r="224" spans="1:36" s="45" customFormat="1" ht="12.75">
      <c r="A224" s="89" t="s">
        <v>34</v>
      </c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</row>
    <row r="225" spans="1:36" s="45" customFormat="1" ht="12.75">
      <c r="A225" s="9"/>
      <c r="B225" s="26" t="s">
        <v>16</v>
      </c>
      <c r="C225" s="27"/>
      <c r="D225" s="27"/>
      <c r="E225" s="27"/>
      <c r="F225" s="28"/>
      <c r="G225" s="27"/>
      <c r="H225" s="27"/>
      <c r="I225" s="27">
        <f>SUM(J225:L225)</f>
        <v>91280.85</v>
      </c>
      <c r="J225" s="27">
        <f>SUM(J226+J231+J236)</f>
        <v>31226.95</v>
      </c>
      <c r="K225" s="27">
        <f>SUM(K226+K231+K236)</f>
        <v>30026.95</v>
      </c>
      <c r="L225" s="27">
        <f>SUM(L226+L231+L236)</f>
        <v>30026.95</v>
      </c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 t="e">
        <f aca="true" t="shared" si="20" ref="Y225:AJ225">SUM(Y226+Y231+Y236)</f>
        <v>#REF!</v>
      </c>
      <c r="Z225" s="27" t="e">
        <f t="shared" si="20"/>
        <v>#REF!</v>
      </c>
      <c r="AA225" s="27" t="e">
        <f t="shared" si="20"/>
        <v>#REF!</v>
      </c>
      <c r="AB225" s="27" t="e">
        <f t="shared" si="20"/>
        <v>#REF!</v>
      </c>
      <c r="AC225" s="27" t="e">
        <f t="shared" si="20"/>
        <v>#REF!</v>
      </c>
      <c r="AD225" s="27" t="e">
        <f t="shared" si="20"/>
        <v>#REF!</v>
      </c>
      <c r="AE225" s="27" t="e">
        <f t="shared" si="20"/>
        <v>#REF!</v>
      </c>
      <c r="AF225" s="27" t="e">
        <f t="shared" si="20"/>
        <v>#REF!</v>
      </c>
      <c r="AG225" s="27" t="e">
        <f t="shared" si="20"/>
        <v>#REF!</v>
      </c>
      <c r="AH225" s="27" t="e">
        <f t="shared" si="20"/>
        <v>#REF!</v>
      </c>
      <c r="AI225" s="27" t="e">
        <f t="shared" si="20"/>
        <v>#REF!</v>
      </c>
      <c r="AJ225" s="27" t="e">
        <f t="shared" si="20"/>
        <v>#REF!</v>
      </c>
    </row>
    <row r="226" spans="1:36" s="45" customFormat="1" ht="76.5">
      <c r="A226" s="11" t="s">
        <v>99</v>
      </c>
      <c r="B226" s="15" t="s">
        <v>61</v>
      </c>
      <c r="C226" s="60"/>
      <c r="D226" s="25" t="s">
        <v>128</v>
      </c>
      <c r="E226" s="25" t="s">
        <v>240</v>
      </c>
      <c r="F226" s="61" t="s">
        <v>46</v>
      </c>
      <c r="G226" s="62">
        <v>43101</v>
      </c>
      <c r="H226" s="62">
        <v>44561</v>
      </c>
      <c r="I226" s="30">
        <f>SUM(J226:L226)</f>
        <v>12963.48</v>
      </c>
      <c r="J226" s="30">
        <f>SUM(J227)</f>
        <v>4321.16</v>
      </c>
      <c r="K226" s="30">
        <f>SUM(K227)</f>
        <v>4321.16</v>
      </c>
      <c r="L226" s="30">
        <f>SUM(L227)</f>
        <v>4321.16</v>
      </c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30">
        <f aca="true" t="shared" si="21" ref="Y226:AJ226">SUM(Y227)</f>
        <v>4321.16</v>
      </c>
      <c r="Z226" s="30">
        <f t="shared" si="21"/>
        <v>0</v>
      </c>
      <c r="AA226" s="30">
        <f t="shared" si="21"/>
        <v>0</v>
      </c>
      <c r="AB226" s="30">
        <f t="shared" si="21"/>
        <v>0</v>
      </c>
      <c r="AC226" s="30">
        <f t="shared" si="21"/>
        <v>4321.16</v>
      </c>
      <c r="AD226" s="30">
        <f t="shared" si="21"/>
        <v>0</v>
      </c>
      <c r="AE226" s="30">
        <f t="shared" si="21"/>
        <v>0</v>
      </c>
      <c r="AF226" s="30">
        <f t="shared" si="21"/>
        <v>0</v>
      </c>
      <c r="AG226" s="30">
        <f t="shared" si="21"/>
        <v>4321.16</v>
      </c>
      <c r="AH226" s="30">
        <f t="shared" si="21"/>
        <v>0</v>
      </c>
      <c r="AI226" s="30">
        <f t="shared" si="21"/>
        <v>0</v>
      </c>
      <c r="AJ226" s="30">
        <f t="shared" si="21"/>
        <v>0</v>
      </c>
    </row>
    <row r="227" spans="1:36" s="45" customFormat="1" ht="51">
      <c r="A227" s="9" t="s">
        <v>126</v>
      </c>
      <c r="B227" s="13" t="s">
        <v>169</v>
      </c>
      <c r="C227" s="19"/>
      <c r="D227" s="20" t="s">
        <v>47</v>
      </c>
      <c r="E227" s="20" t="s">
        <v>47</v>
      </c>
      <c r="F227" s="68"/>
      <c r="G227" s="63">
        <v>43101</v>
      </c>
      <c r="H227" s="63">
        <v>44561</v>
      </c>
      <c r="I227" s="22">
        <f>SUM(J227:L227)</f>
        <v>12963.48</v>
      </c>
      <c r="J227" s="22">
        <f>SUM(Y227:AB227)</f>
        <v>4321.16</v>
      </c>
      <c r="K227" s="22">
        <f>SUM(AC227:AF227)</f>
        <v>4321.16</v>
      </c>
      <c r="L227" s="22">
        <f>SUM(AG227:AJ227)</f>
        <v>4321.16</v>
      </c>
      <c r="M227" s="20" t="s">
        <v>54</v>
      </c>
      <c r="N227" s="20" t="s">
        <v>54</v>
      </c>
      <c r="O227" s="20" t="s">
        <v>54</v>
      </c>
      <c r="P227" s="20" t="s">
        <v>54</v>
      </c>
      <c r="Q227" s="20" t="s">
        <v>54</v>
      </c>
      <c r="R227" s="20" t="s">
        <v>54</v>
      </c>
      <c r="S227" s="20" t="s">
        <v>54</v>
      </c>
      <c r="T227" s="20" t="s">
        <v>54</v>
      </c>
      <c r="U227" s="20" t="s">
        <v>54</v>
      </c>
      <c r="V227" s="20" t="s">
        <v>54</v>
      </c>
      <c r="W227" s="20" t="s">
        <v>54</v>
      </c>
      <c r="X227" s="20" t="s">
        <v>54</v>
      </c>
      <c r="Y227" s="64">
        <v>4321.16</v>
      </c>
      <c r="Z227" s="64"/>
      <c r="AA227" s="64"/>
      <c r="AB227" s="64"/>
      <c r="AC227" s="64">
        <v>4321.16</v>
      </c>
      <c r="AD227" s="64"/>
      <c r="AE227" s="64"/>
      <c r="AF227" s="64"/>
      <c r="AG227" s="64">
        <v>4321.16</v>
      </c>
      <c r="AH227" s="64"/>
      <c r="AI227" s="29"/>
      <c r="AJ227" s="29"/>
    </row>
    <row r="228" spans="1:36" s="45" customFormat="1" ht="51">
      <c r="A228" s="11"/>
      <c r="B228" s="14" t="s">
        <v>232</v>
      </c>
      <c r="C228" s="19">
        <v>1</v>
      </c>
      <c r="D228" s="25"/>
      <c r="E228" s="25"/>
      <c r="F228" s="7"/>
      <c r="G228" s="63"/>
      <c r="H228" s="63">
        <v>43830</v>
      </c>
      <c r="I228" s="30"/>
      <c r="J228" s="30"/>
      <c r="K228" s="30"/>
      <c r="L228" s="30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</row>
    <row r="229" spans="1:36" s="45" customFormat="1" ht="51">
      <c r="A229" s="11"/>
      <c r="B229" s="14" t="s">
        <v>264</v>
      </c>
      <c r="C229" s="19">
        <v>1</v>
      </c>
      <c r="D229" s="25"/>
      <c r="E229" s="25"/>
      <c r="F229" s="20"/>
      <c r="G229" s="63"/>
      <c r="H229" s="63">
        <v>44196</v>
      </c>
      <c r="I229" s="30"/>
      <c r="J229" s="30"/>
      <c r="K229" s="30"/>
      <c r="L229" s="30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</row>
    <row r="230" spans="1:36" s="45" customFormat="1" ht="51">
      <c r="A230" s="11"/>
      <c r="B230" s="14" t="s">
        <v>345</v>
      </c>
      <c r="C230" s="19">
        <v>1</v>
      </c>
      <c r="D230" s="25"/>
      <c r="E230" s="25"/>
      <c r="F230" s="20"/>
      <c r="G230" s="63"/>
      <c r="H230" s="63">
        <v>44561</v>
      </c>
      <c r="I230" s="30"/>
      <c r="J230" s="30"/>
      <c r="K230" s="30"/>
      <c r="L230" s="30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</row>
    <row r="231" spans="1:36" s="45" customFormat="1" ht="73.5">
      <c r="A231" s="11" t="s">
        <v>101</v>
      </c>
      <c r="B231" s="15" t="s">
        <v>100</v>
      </c>
      <c r="C231" s="60"/>
      <c r="D231" s="25" t="s">
        <v>138</v>
      </c>
      <c r="E231" s="25" t="s">
        <v>240</v>
      </c>
      <c r="F231" s="61" t="s">
        <v>46</v>
      </c>
      <c r="G231" s="62">
        <v>43101</v>
      </c>
      <c r="H231" s="62">
        <v>44561</v>
      </c>
      <c r="I231" s="30">
        <f>SUM(J231:L231)</f>
        <v>41427.33</v>
      </c>
      <c r="J231" s="30">
        <f>SUM(J232)</f>
        <v>14609.11</v>
      </c>
      <c r="K231" s="30">
        <f>SUM(K232)</f>
        <v>13409.11</v>
      </c>
      <c r="L231" s="30">
        <f>SUM(L232)</f>
        <v>13409.11</v>
      </c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30" t="e">
        <f>SUM(Y232+#REF!)</f>
        <v>#REF!</v>
      </c>
      <c r="Z231" s="30" t="e">
        <f>SUM(Z232+#REF!)</f>
        <v>#REF!</v>
      </c>
      <c r="AA231" s="30" t="e">
        <f>SUM(AA232+#REF!)</f>
        <v>#REF!</v>
      </c>
      <c r="AB231" s="30" t="e">
        <f>SUM(AB232+#REF!)</f>
        <v>#REF!</v>
      </c>
      <c r="AC231" s="30" t="e">
        <f>SUM(AC232+#REF!)</f>
        <v>#REF!</v>
      </c>
      <c r="AD231" s="30" t="e">
        <f>SUM(AD232+#REF!)</f>
        <v>#REF!</v>
      </c>
      <c r="AE231" s="30" t="e">
        <f>SUM(AE232+#REF!)</f>
        <v>#REF!</v>
      </c>
      <c r="AF231" s="30" t="e">
        <f>SUM(AF232+#REF!)</f>
        <v>#REF!</v>
      </c>
      <c r="AG231" s="30" t="e">
        <f>SUM(AG232+#REF!)</f>
        <v>#REF!</v>
      </c>
      <c r="AH231" s="30" t="e">
        <f>SUM(AH232+#REF!)</f>
        <v>#REF!</v>
      </c>
      <c r="AI231" s="30" t="e">
        <f>SUM(AI232+#REF!)</f>
        <v>#REF!</v>
      </c>
      <c r="AJ231" s="30" t="e">
        <f>SUM(AJ232+#REF!)</f>
        <v>#REF!</v>
      </c>
    </row>
    <row r="232" spans="1:36" s="45" customFormat="1" ht="62.25" customHeight="1">
      <c r="A232" s="9" t="s">
        <v>127</v>
      </c>
      <c r="B232" s="13" t="s">
        <v>168</v>
      </c>
      <c r="C232" s="19"/>
      <c r="D232" s="20" t="s">
        <v>47</v>
      </c>
      <c r="E232" s="20" t="s">
        <v>47</v>
      </c>
      <c r="F232" s="20"/>
      <c r="G232" s="63">
        <v>43101</v>
      </c>
      <c r="H232" s="63">
        <v>44561</v>
      </c>
      <c r="I232" s="22">
        <f>SUM(J232:L232)</f>
        <v>41427.33</v>
      </c>
      <c r="J232" s="22">
        <f>SUM(Y232:AB232)</f>
        <v>14609.11</v>
      </c>
      <c r="K232" s="22">
        <f>SUM(AC232:AF232)</f>
        <v>13409.11</v>
      </c>
      <c r="L232" s="22">
        <f>SUM(AG232:AJ232)</f>
        <v>13409.11</v>
      </c>
      <c r="M232" s="20" t="s">
        <v>54</v>
      </c>
      <c r="N232" s="20" t="s">
        <v>54</v>
      </c>
      <c r="O232" s="20" t="s">
        <v>54</v>
      </c>
      <c r="P232" s="20" t="s">
        <v>54</v>
      </c>
      <c r="Q232" s="20" t="s">
        <v>54</v>
      </c>
      <c r="R232" s="20" t="s">
        <v>54</v>
      </c>
      <c r="S232" s="20" t="s">
        <v>54</v>
      </c>
      <c r="T232" s="20" t="s">
        <v>54</v>
      </c>
      <c r="U232" s="20" t="s">
        <v>54</v>
      </c>
      <c r="V232" s="20" t="s">
        <v>54</v>
      </c>
      <c r="W232" s="20" t="s">
        <v>54</v>
      </c>
      <c r="X232" s="20" t="s">
        <v>54</v>
      </c>
      <c r="Y232" s="64">
        <v>14609.11</v>
      </c>
      <c r="Z232" s="78"/>
      <c r="AA232" s="78"/>
      <c r="AB232" s="78"/>
      <c r="AC232" s="78">
        <v>13409.11</v>
      </c>
      <c r="AD232" s="78"/>
      <c r="AE232" s="78"/>
      <c r="AF232" s="78"/>
      <c r="AG232" s="78">
        <v>13409.11</v>
      </c>
      <c r="AH232" s="78"/>
      <c r="AI232" s="78"/>
      <c r="AJ232" s="78"/>
    </row>
    <row r="233" spans="1:36" s="45" customFormat="1" ht="51">
      <c r="A233" s="9"/>
      <c r="B233" s="14" t="s">
        <v>232</v>
      </c>
      <c r="C233" s="19">
        <v>1</v>
      </c>
      <c r="D233" s="20"/>
      <c r="E233" s="20"/>
      <c r="F233" s="20"/>
      <c r="G233" s="63"/>
      <c r="H233" s="63">
        <v>43830</v>
      </c>
      <c r="I233" s="22"/>
      <c r="J233" s="22"/>
      <c r="K233" s="22"/>
      <c r="L233" s="22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</row>
    <row r="234" spans="1:36" s="45" customFormat="1" ht="55.5" customHeight="1">
      <c r="A234" s="9"/>
      <c r="B234" s="14" t="s">
        <v>264</v>
      </c>
      <c r="C234" s="92">
        <v>1</v>
      </c>
      <c r="D234" s="20"/>
      <c r="E234" s="20"/>
      <c r="F234" s="20"/>
      <c r="G234" s="63"/>
      <c r="H234" s="63">
        <v>44196</v>
      </c>
      <c r="I234" s="22"/>
      <c r="J234" s="22"/>
      <c r="K234" s="22"/>
      <c r="L234" s="22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</row>
    <row r="235" spans="1:36" s="45" customFormat="1" ht="53.25" customHeight="1">
      <c r="A235" s="9"/>
      <c r="B235" s="14" t="s">
        <v>345</v>
      </c>
      <c r="C235" s="92">
        <v>1</v>
      </c>
      <c r="D235" s="20"/>
      <c r="E235" s="20"/>
      <c r="F235" s="93"/>
      <c r="G235" s="63"/>
      <c r="H235" s="63">
        <v>44561</v>
      </c>
      <c r="I235" s="22"/>
      <c r="J235" s="22"/>
      <c r="K235" s="22"/>
      <c r="L235" s="22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</row>
    <row r="236" spans="1:36" s="45" customFormat="1" ht="200.25" customHeight="1">
      <c r="A236" s="11" t="s">
        <v>171</v>
      </c>
      <c r="B236" s="15" t="s">
        <v>172</v>
      </c>
      <c r="C236" s="94"/>
      <c r="D236" s="25" t="s">
        <v>58</v>
      </c>
      <c r="E236" s="25" t="s">
        <v>240</v>
      </c>
      <c r="F236" s="61" t="s">
        <v>173</v>
      </c>
      <c r="G236" s="62">
        <v>43101</v>
      </c>
      <c r="H236" s="62">
        <v>44561</v>
      </c>
      <c r="I236" s="30">
        <f>SUM(J236:L236)</f>
        <v>36890.04</v>
      </c>
      <c r="J236" s="95">
        <f>SUM(J237)</f>
        <v>12296.68</v>
      </c>
      <c r="K236" s="95">
        <f>SUM(K237)</f>
        <v>12296.68</v>
      </c>
      <c r="L236" s="95">
        <f>SUM(L237)</f>
        <v>12296.68</v>
      </c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95">
        <f aca="true" t="shared" si="22" ref="Y236:AJ236">SUM(Y237)</f>
        <v>0</v>
      </c>
      <c r="Z236" s="95">
        <f t="shared" si="22"/>
        <v>0</v>
      </c>
      <c r="AA236" s="95">
        <f t="shared" si="22"/>
        <v>12296.68</v>
      </c>
      <c r="AB236" s="95">
        <f t="shared" si="22"/>
        <v>0</v>
      </c>
      <c r="AC236" s="95">
        <f t="shared" si="22"/>
        <v>0</v>
      </c>
      <c r="AD236" s="95">
        <f t="shared" si="22"/>
        <v>0</v>
      </c>
      <c r="AE236" s="95">
        <f t="shared" si="22"/>
        <v>12296.68</v>
      </c>
      <c r="AF236" s="95">
        <f t="shared" si="22"/>
        <v>0</v>
      </c>
      <c r="AG236" s="95">
        <f t="shared" si="22"/>
        <v>0</v>
      </c>
      <c r="AH236" s="95">
        <f t="shared" si="22"/>
        <v>0</v>
      </c>
      <c r="AI236" s="95">
        <f t="shared" si="22"/>
        <v>12296.68</v>
      </c>
      <c r="AJ236" s="95">
        <f t="shared" si="22"/>
        <v>0</v>
      </c>
    </row>
    <row r="237" spans="1:36" s="45" customFormat="1" ht="63.75">
      <c r="A237" s="9" t="s">
        <v>174</v>
      </c>
      <c r="B237" s="13" t="s">
        <v>175</v>
      </c>
      <c r="C237" s="96"/>
      <c r="D237" s="20" t="s">
        <v>47</v>
      </c>
      <c r="E237" s="20" t="s">
        <v>47</v>
      </c>
      <c r="F237" s="20"/>
      <c r="G237" s="63">
        <v>43101</v>
      </c>
      <c r="H237" s="63">
        <v>44561</v>
      </c>
      <c r="I237" s="22">
        <f>SUM(J237:L237)</f>
        <v>36890.04</v>
      </c>
      <c r="J237" s="22">
        <f>SUM(Y237+AA237+AB237)</f>
        <v>12296.68</v>
      </c>
      <c r="K237" s="22">
        <f>SUM(AC237+AE237+AF237)</f>
        <v>12296.68</v>
      </c>
      <c r="L237" s="22">
        <f>SUM(AG237+AI237+AJ237)</f>
        <v>12296.68</v>
      </c>
      <c r="M237" s="20" t="s">
        <v>54</v>
      </c>
      <c r="N237" s="20" t="s">
        <v>54</v>
      </c>
      <c r="O237" s="20" t="s">
        <v>54</v>
      </c>
      <c r="P237" s="20" t="s">
        <v>54</v>
      </c>
      <c r="Q237" s="20" t="s">
        <v>54</v>
      </c>
      <c r="R237" s="20" t="s">
        <v>54</v>
      </c>
      <c r="S237" s="20" t="s">
        <v>54</v>
      </c>
      <c r="T237" s="20" t="s">
        <v>54</v>
      </c>
      <c r="U237" s="20" t="s">
        <v>54</v>
      </c>
      <c r="V237" s="20" t="s">
        <v>54</v>
      </c>
      <c r="W237" s="20" t="s">
        <v>54</v>
      </c>
      <c r="X237" s="20" t="s">
        <v>54</v>
      </c>
      <c r="Y237" s="78"/>
      <c r="Z237" s="78"/>
      <c r="AA237" s="78">
        <v>12296.68</v>
      </c>
      <c r="AB237" s="78"/>
      <c r="AC237" s="78"/>
      <c r="AD237" s="78"/>
      <c r="AE237" s="78">
        <v>12296.68</v>
      </c>
      <c r="AF237" s="78"/>
      <c r="AG237" s="78"/>
      <c r="AH237" s="78"/>
      <c r="AI237" s="78">
        <v>12296.68</v>
      </c>
      <c r="AJ237" s="78"/>
    </row>
    <row r="238" spans="1:36" s="45" customFormat="1" ht="79.5" customHeight="1">
      <c r="A238" s="9"/>
      <c r="B238" s="14" t="s">
        <v>233</v>
      </c>
      <c r="C238" s="19">
        <v>1</v>
      </c>
      <c r="D238" s="31"/>
      <c r="E238" s="31"/>
      <c r="F238" s="25"/>
      <c r="G238" s="63"/>
      <c r="H238" s="63">
        <v>43830</v>
      </c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</row>
    <row r="239" spans="1:36" s="45" customFormat="1" ht="83.25" customHeight="1">
      <c r="A239" s="9"/>
      <c r="B239" s="14" t="s">
        <v>265</v>
      </c>
      <c r="C239" s="92">
        <v>1</v>
      </c>
      <c r="D239" s="31"/>
      <c r="E239" s="31"/>
      <c r="F239" s="31"/>
      <c r="G239" s="63"/>
      <c r="H239" s="63">
        <v>44196</v>
      </c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</row>
    <row r="240" spans="1:36" s="45" customFormat="1" ht="83.25" customHeight="1">
      <c r="A240" s="9"/>
      <c r="B240" s="14" t="s">
        <v>346</v>
      </c>
      <c r="C240" s="92">
        <v>1</v>
      </c>
      <c r="D240" s="31"/>
      <c r="E240" s="31"/>
      <c r="F240" s="31"/>
      <c r="G240" s="63"/>
      <c r="H240" s="63">
        <v>44561</v>
      </c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</row>
    <row r="842" ht="12.75"/>
  </sheetData>
  <sheetProtection/>
  <mergeCells count="26">
    <mergeCell ref="B156:X156"/>
    <mergeCell ref="B204:X204"/>
    <mergeCell ref="A224:X224"/>
    <mergeCell ref="Y5:AJ6"/>
    <mergeCell ref="I7:I8"/>
    <mergeCell ref="Y7:AB7"/>
    <mergeCell ref="AC7:AF7"/>
    <mergeCell ref="AG7:AJ7"/>
    <mergeCell ref="M1:X1"/>
    <mergeCell ref="A3:X3"/>
    <mergeCell ref="A4:AJ4"/>
    <mergeCell ref="F5:F8"/>
    <mergeCell ref="U6:X7"/>
    <mergeCell ref="M6:P7"/>
    <mergeCell ref="Q6:T7"/>
    <mergeCell ref="I5:L6"/>
    <mergeCell ref="J7:L7"/>
    <mergeCell ref="H5:H8"/>
    <mergeCell ref="M5:X5"/>
    <mergeCell ref="A5:A8"/>
    <mergeCell ref="B5:B8"/>
    <mergeCell ref="C5:C8"/>
    <mergeCell ref="D5:D8"/>
    <mergeCell ref="E5:E8"/>
    <mergeCell ref="B11:X11"/>
    <mergeCell ref="G5:G8"/>
  </mergeCells>
  <hyperlinks>
    <hyperlink ref="C5" location="Par842" display="Par842"/>
  </hyperlinks>
  <printOptions/>
  <pageMargins left="0" right="0" top="0.35433070866141736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GabovaA</dc:creator>
  <cp:keywords/>
  <dc:description/>
  <cp:lastModifiedBy>Пользователь</cp:lastModifiedBy>
  <cp:lastPrinted>2017-12-04T07:17:39Z</cp:lastPrinted>
  <dcterms:created xsi:type="dcterms:W3CDTF">2014-07-23T07:07:55Z</dcterms:created>
  <dcterms:modified xsi:type="dcterms:W3CDTF">2019-03-25T11:55:02Z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